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201601449\F\【重要】財政係共有フォルダバックアップ\H29田頭\09 財政状況資料集\07 市町村回答（最終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DQ102" i="11" l="1"/>
  <c r="DL102" i="11"/>
  <c r="DG102" i="11"/>
  <c r="DB102" i="11"/>
  <c r="CW102" i="11"/>
  <c r="CR102" i="11"/>
  <c r="AP88" i="11"/>
  <c r="AU63" i="11" l="1"/>
  <c r="AP63" i="11"/>
  <c r="AP23" i="11" l="1"/>
  <c r="AA23" i="11"/>
  <c r="V23" i="11"/>
  <c r="Q23" i="1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C35" i="9"/>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W34" i="9"/>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<sst xmlns="http://schemas.openxmlformats.org/spreadsheetml/2006/main" count="1030" uniqueCount="569">
  <si>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</si>
  <si>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</si>
  <si>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</si>
  <si>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</si>
  <si>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</si>
  <si>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</si>
  <si>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</si>
  <si>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</si>
  <si>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</si>
  <si>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</si>
  <si>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</si>
  <si>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</si>
  <si>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</si>
  <si>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</si>
  <si>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</si>
  <si>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</si>
  <si>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</si>
  <si>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</si>
  <si>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</si>
  <si>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</si>
  <si>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</si>
  <si>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</si>
  <si>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</si>
  <si>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</si>
  <si>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</si>
  <si>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</si>
  <si>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</si>
  <si>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</si>
  <si>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</si>
  <si>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</si>
  <si>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</si>
  <si>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</si>
  <si>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</si>
  <si>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</si>
  <si>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</si>
  <si>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</si>
  <si>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</si>
  <si>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</si>
  <si>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</si>
  <si>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</si>
  <si>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</si>
  <si>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</si>
  <si>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</si>
  <si>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</si>
  <si>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</si>
  <si>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</si>
  <si>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</si>
  <si>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</si>
  <si>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</si>
  <si>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</si>
  <si>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</si>
  <si>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</si>
  <si>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</si>
  <si>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</si>
  <si>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</si>
  <si>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</si>
  <si>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</si>
  <si>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</si>
  <si>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</si>
  <si>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</si>
  <si>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</si>
  <si>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</si>
  <si>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</si>
  <si>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</si>
  <si>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</si>
  <si>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</si>
  <si>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</si>
  <si>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</si>
  <si>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</si>
  <si>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</si>
  <si>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</si>
  <si>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</si>
  <si>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</si>
  <si>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</si>
  <si>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</si>
  <si>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</si>
  <si>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</si>
  <si>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</si>
  <si>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</si>
  <si>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</si>
  <si>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</si>
  <si>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</si>
  <si>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</si>
  <si>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</si>
  <si>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</si>
  <si>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</si>
  <si>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</si>
  <si>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</si>
  <si>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</si>
  <si>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</si>
  <si>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</si>
  <si>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</si>
  <si>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</si>
  <si>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</si>
  <si>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</si>
  <si>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</si>
  <si>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</si>
  <si>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</si>
  <si>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</si>
  <si>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</si>
  <si>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</si>
  <si>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</si>
  <si>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</si>
  <si>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</si>
  <si>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</si>
  <si>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</si>
  <si>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</si>
  <si>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</si>
  <si>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</si>
  <si>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</si>
  <si>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</si>
  <si>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</si>
  <si>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</si>
  <si>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</si>
  <si>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</si>
  <si>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</si>
  <si>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</si>
  <si>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</si>
  <si>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</si>
  <si>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</si>
  <si>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</si>
  <si>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</si>
  <si>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</si>
  <si>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</si>
  <si>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</si>
  <si>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</si>
  <si>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</si>
  <si>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</si>
  <si>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</si>
  <si>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</si>
  <si>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</si>
  <si>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</si>
  <si>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</si>
  <si>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</si>
  <si>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</si>
  <si>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</si>
  <si>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</si>
  <si>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</si>
  <si>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</si>
  <si>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</si>
  <si>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</si>
  <si>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</si>
  <si>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</si>
  <si>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</si>
  <si>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</si>
  <si>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</si>
  <si>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</si>
  <si>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</si>
  <si>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</si>
  <si>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</si>
  <si>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</si>
  <si>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</si>
  <si>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</si>
  <si>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</si>
  <si>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</si>
  <si>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</si>
  <si>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</si>
  <si>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</si>
  <si>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</si>
  <si>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</si>
  <si>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</si>
  <si>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</si>
  <si>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</si>
  <si>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</si>
  <si>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</si>
  <si>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</si>
  <si>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</si>
  <si>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</si>
  <si>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</si>
  <si>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</si>
  <si>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</si>
  <si>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</si>
  <si>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</si>
  <si>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</si>
  <si>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</si>
  <si>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</si>
  <si>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</si>
  <si>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</si>
  <si>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</si>
  <si>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</si>
  <si>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</si>
  <si>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</si>
  <si>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</si>
  <si>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</si>
  <si>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</si>
  <si>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</si>
  <si>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</si>
  <si>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</si>
  <si>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</si>
  <si>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</si>
  <si>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</si>
  <si>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</si>
  <si>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</si>
  <si>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</si>
  <si>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</si>
  <si>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</si>
  <si>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</si>
  <si>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岐阜県美濃市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</si>
  <si>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</si>
  <si>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</si>
  <si>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</si>
  <si>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</si>
  <si>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</si>
  <si>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</si>
  <si>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</si>
  <si>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</si>
  <si>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</si>
  <si>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</si>
  <si>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</si>
  <si>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</si>
  <si>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</si>
  <si>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</si>
  <si>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</si>
  <si>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</si>
  <si>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</si>
  <si>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</si>
  <si>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</si>
  <si>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</si>
  <si>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</si>
  <si>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</si>
  <si>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</si>
  <si>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</si>
  <si>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</si>
  <si>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</si>
  <si>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</si>
  <si>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</si>
  <si>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</si>
  <si>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</si>
  <si>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</si>
  <si>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</si>
  <si>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</si>
  <si>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</si>
  <si>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</si>
  <si>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</si>
  <si>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</si>
  <si>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</si>
  <si>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</si>
  <si>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</si>
  <si>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</si>
  <si>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</si>
  <si>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</si>
  <si>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</si>
  <si>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</si>
  <si>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</si>
  <si>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</si>
  <si>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</si>
  <si>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</si>
  <si>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</si>
  <si>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</si>
  <si>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</si>
  <si>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</si>
  <si>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</si>
  <si>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</si>
  <si>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</si>
  <si>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</si>
  <si>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</si>
  <si>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</si>
  <si>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</si>
  <si>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</si>
  <si>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</si>
  <si>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</si>
  <si>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</si>
  <si>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</si>
  <si>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</si>
  <si>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</si>
  <si>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</si>
  <si>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</si>
  <si>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</si>
  <si>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</si>
  <si>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</si>
  <si>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</si>
  <si>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</si>
  <si>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</si>
  <si>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</si>
  <si>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</si>
  <si>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</si>
  <si>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</si>
  <si>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</si>
  <si>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</si>
  <si>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</si>
  <si>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</si>
  <si>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</si>
  <si>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</si>
  <si>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</si>
  <si>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</si>
  <si>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</si>
  <si>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</si>
  <si>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</si>
  <si>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</si>
  <si>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</si>
  <si>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</si>
  <si>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</si>
  <si>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</si>
  <si>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</si>
  <si>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</si>
  <si>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</si>
  <si>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</si>
  <si>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</si>
  <si>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</si>
  <si>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</si>
  <si>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</si>
  <si>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</si>
  <si>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</si>
  <si>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</si>
  <si>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</si>
  <si>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</si>
  <si>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</si>
  <si>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</si>
  <si>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</si>
  <si>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</si>
  <si>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</si>
  <si>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</si>
  <si>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</si>
  <si>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</si>
  <si>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</si>
  <si>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</si>
  <si>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</si>
  <si>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</si>
  <si>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</si>
  <si>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</si>
  <si>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</si>
  <si>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</si>
  <si>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</si>
  <si>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</si>
  <si>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</si>
  <si>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</si>
  <si>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</si>
  <si>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</si>
  <si>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</si>
  <si>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</si>
  <si>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</si>
  <si>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</si>
  <si>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</si>
  <si>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</si>
  <si>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</si>
  <si>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</si>
  <si>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</si>
  <si>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</si>
  <si>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</si>
  <si>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</si>
  <si>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</si>
  <si>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</si>
  <si>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</si>
  <si>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</si>
  <si>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</si>
  <si>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</si>
  <si>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岐阜県美濃市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</si>
  <si>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</si>
  <si>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</si>
  <si>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</si>
  <si>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</si>
  <si>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</si>
  <si>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</si>
  <si>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</si>
  <si>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</si>
  <si>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</si>
  <si>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</si>
  <si>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</si>
  <si>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</si>
  <si>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</si>
  <si>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</si>
  <si>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</si>
  <si>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</si>
  <si>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</si>
  <si>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</si>
  <si>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</si>
  <si>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</si>
  <si>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</si>
  <si>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</si>
  <si>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</si>
  <si>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</si>
  <si>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</si>
  <si>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</si>
  <si>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</si>
  <si>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</si>
  <si>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</si>
  <si>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</si>
  <si>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</si>
  <si>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</si>
  <si>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</si>
  <si>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交通災害共済事業特別会計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</si>
  <si>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</si>
  <si>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</si>
  <si>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</si>
  <si>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</si>
  <si>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</si>
  <si>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</si>
  <si>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簡易水道特別会計</t>
    <phoneticPr fontId="5"/>
  </si>
  <si>
    <t>法非適用企業</t>
    <phoneticPr fontId="5"/>
  </si>
  <si>
    <t>農業集落排水事業特別会計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</si>
  <si>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</si>
  <si>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</si>
  <si>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</si>
  <si>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</si>
  <si>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</si>
  <si>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</si>
  <si>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</si>
  <si>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</si>
  <si>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</si>
  <si>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</si>
  <si>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</si>
  <si>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</si>
  <si>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</si>
  <si>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</si>
  <si>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</si>
  <si>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</si>
  <si>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</si>
  <si>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</si>
  <si>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</si>
  <si>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</si>
  <si>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</si>
  <si>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</si>
  <si>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</si>
  <si>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</si>
  <si>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</si>
  <si>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</si>
  <si>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</si>
  <si>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</si>
  <si>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</si>
  <si>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</si>
  <si>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</si>
  <si>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</si>
  <si>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</si>
  <si>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</si>
  <si>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</si>
  <si>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</si>
  <si>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</si>
  <si>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</si>
  <si>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</si>
  <si>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</si>
  <si>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</si>
  <si>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</si>
  <si>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</si>
  <si>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</si>
  <si>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</si>
  <si>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</si>
  <si>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</si>
  <si>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</si>
  <si>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</si>
  <si>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</si>
  <si>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</si>
  <si>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</si>
  <si>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</si>
  <si>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</si>
  <si>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</si>
  <si>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</si>
  <si>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</si>
  <si>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</si>
  <si>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</si>
  <si>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</si>
  <si>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</si>
  <si>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</si>
  <si>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</si>
  <si>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</si>
  <si>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</si>
  <si>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</si>
  <si>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</si>
  <si>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</si>
  <si>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</si>
  <si>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</si>
  <si>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</si>
  <si>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</si>
  <si>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</si>
  <si>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</si>
  <si>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</si>
  <si>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</si>
  <si>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</si>
  <si>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</si>
  <si>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</si>
  <si>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</si>
  <si>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</si>
  <si>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</si>
  <si>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</si>
  <si>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</si>
  <si>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</si>
  <si>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</si>
  <si>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</si>
  <si>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</si>
  <si>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</si>
  <si>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</si>
  <si>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</si>
  <si>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</si>
  <si>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</si>
  <si>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</si>
  <si>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</si>
  <si>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</si>
  <si>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</si>
  <si>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</si>
  <si>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</si>
  <si>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</si>
  <si>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</si>
  <si>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</si>
  <si>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</si>
  <si>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</si>
  <si>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</si>
  <si>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</si>
  <si>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</si>
  <si>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</si>
  <si>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</si>
  <si>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</si>
  <si>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</si>
  <si>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</si>
  <si>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</si>
  <si>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</si>
  <si>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</si>
  <si>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</si>
  <si>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</si>
  <si>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</si>
  <si>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</si>
  <si>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</si>
  <si>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</si>
  <si>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</si>
  <si>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</si>
  <si>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</si>
  <si>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</si>
  <si>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</si>
  <si>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</si>
  <si>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</si>
  <si>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</si>
  <si>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</si>
  <si>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</si>
  <si>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</si>
  <si>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</si>
  <si>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</si>
  <si>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</si>
  <si>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</si>
  <si>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0.24</t>
  </si>
  <si>
    <t>▲ 3.80</t>
  </si>
  <si>
    <t>病院事業会計</t>
  </si>
  <si>
    <t>一般会計</t>
  </si>
  <si>
    <t>上水道事業会計</t>
  </si>
  <si>
    <t>国民健康保険特別会計</t>
  </si>
  <si>
    <t>介護保険特別会計</t>
  </si>
  <si>
    <t>後期高齢者医療特別会計</t>
  </si>
  <si>
    <t>交通災害共済事業特別会計</t>
  </si>
  <si>
    <t>下水道特別会計</t>
  </si>
  <si>
    <t>その他会計（赤字）</t>
  </si>
  <si>
    <t>その他会計（黒字）</t>
  </si>
  <si>
    <t>基金から171百万円繰入</t>
    <rPh sb="0" eb="2">
      <t>キキン</t>
    </rPh>
    <rPh sb="7" eb="10">
      <t>ヒャクマンエン</t>
    </rPh>
    <rPh sb="10" eb="11">
      <t>ク</t>
    </rPh>
    <rPh sb="11" eb="12">
      <t>イ</t>
    </rPh>
    <phoneticPr fontId="2"/>
  </si>
  <si>
    <t>-</t>
    <phoneticPr fontId="2"/>
  </si>
  <si>
    <t>-</t>
    <phoneticPr fontId="2"/>
  </si>
  <si>
    <t>-</t>
    <phoneticPr fontId="2"/>
  </si>
  <si>
    <t>-</t>
    <phoneticPr fontId="2"/>
  </si>
  <si>
    <t>-</t>
    <phoneticPr fontId="2"/>
  </si>
  <si>
    <t>法非適用企業 基金から3百万円繰入</t>
    <rPh sb="7" eb="9">
      <t>キキン</t>
    </rPh>
    <rPh sb="12" eb="15">
      <t>ヒャクマンエン</t>
    </rPh>
    <rPh sb="15" eb="17">
      <t>クリイレ</t>
    </rPh>
    <phoneticPr fontId="5"/>
  </si>
  <si>
    <t>法非適用企業　基金から5百万円繰入</t>
    <phoneticPr fontId="5"/>
  </si>
  <si>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</si>
  <si>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2"/>
  </si>
  <si>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2"/>
  </si>
  <si>
    <t>中濃地域広域行政事務組合（障害者総合支援事業特別会計）</t>
    <rPh sb="0" eb="2">
      <t>チュウノウ</t>
    </rPh>
    <rPh sb="2" eb="4">
      <t>チイキ</t>
    </rPh>
    <rPh sb="4" eb="6">
      <t>コウイキ</t>
    </rPh>
    <rPh sb="6" eb="8">
      <t>ギョウセイ</t>
    </rPh>
    <rPh sb="8" eb="10">
      <t>ジム</t>
    </rPh>
    <rPh sb="10" eb="12">
      <t>クミアイ</t>
    </rPh>
    <rPh sb="13" eb="16">
      <t>ショウガイシャ</t>
    </rPh>
    <rPh sb="16" eb="18">
      <t>ソウゴウ</t>
    </rPh>
    <rPh sb="18" eb="20">
      <t>シエン</t>
    </rPh>
    <rPh sb="20" eb="22">
      <t>ジギョウ</t>
    </rPh>
    <rPh sb="22" eb="24">
      <t>トクベツ</t>
    </rPh>
    <rPh sb="24" eb="26">
      <t>カイケイ</t>
    </rPh>
    <phoneticPr fontId="2"/>
  </si>
  <si>
    <t>中濃消防組合</t>
    <rPh sb="0" eb="2">
      <t>チュウノウ</t>
    </rPh>
    <rPh sb="2" eb="4">
      <t>ショウボウ</t>
    </rPh>
    <rPh sb="4" eb="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</si>
  <si>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</si>
  <si>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</si>
  <si>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</si>
  <si>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</si>
  <si>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</si>
  <si>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</si>
  <si>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</si>
  <si>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基金から112百万円繰入</t>
    <rPh sb="0" eb="2">
      <t>キキン</t>
    </rPh>
    <rPh sb="7" eb="10">
      <t>ヒャクマンエン</t>
    </rPh>
    <rPh sb="10" eb="12">
      <t>クリイレ</t>
    </rPh>
    <phoneticPr fontId="2"/>
  </si>
  <si>
    <t>基金から68百万円繰入</t>
    <phoneticPr fontId="2"/>
  </si>
  <si>
    <t>基金から1,850百万円繰入</t>
    <phoneticPr fontId="2"/>
  </si>
  <si>
    <t>美濃市土地開発公社</t>
    <rPh sb="0" eb="2">
      <t>ミノ</t>
    </rPh>
    <rPh sb="2" eb="3">
      <t>シ</t>
    </rPh>
    <rPh sb="3" eb="5">
      <t>トチ</t>
    </rPh>
    <rPh sb="5" eb="7">
      <t>カイハツ</t>
    </rPh>
    <rPh sb="7" eb="9">
      <t>コウシャ</t>
    </rPh>
    <phoneticPr fontId="2"/>
  </si>
  <si>
    <t>株式会社にわか茶屋</t>
    <rPh sb="0" eb="4">
      <t>カブシキガイシャ</t>
    </rPh>
    <rPh sb="7" eb="9">
      <t>チャヤ</t>
    </rPh>
    <phoneticPr fontId="2"/>
  </si>
  <si>
    <t>長良川鉄道株式会社</t>
    <rPh sb="0" eb="3">
      <t>ナガラガワ</t>
    </rPh>
    <rPh sb="3" eb="5">
      <t>テツドウ</t>
    </rPh>
    <rPh sb="5" eb="9">
      <t>カブシキガイシャ</t>
    </rPh>
    <phoneticPr fontId="2"/>
  </si>
  <si>
    <t>-</t>
    <phoneticPr fontId="2"/>
  </si>
  <si>
    <t>-</t>
    <phoneticPr fontId="2"/>
  </si>
  <si>
    <t>○</t>
    <phoneticPr fontId="2"/>
  </si>
  <si>
    <t>法適用企業</t>
    <phoneticPr fontId="5"/>
  </si>
  <si>
    <t>法適用企業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</si>
</sst>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43933</c:v>
                </c:pt>
                <c:pt idx="1">
                  <c:v>47475</c:v>
                </c:pt>
                <c:pt idx="2">
                  <c:v>33309</c:v>
                </c:pt>
                <c:pt idx="3">
                  <c:v>37493</c:v>
                </c:pt>
                <c:pt idx="4">
                  <c:v>38360</c:v>
                </c:pt>
              </c:numCache>
            </c:numRef>
          </c:val>
          <c:smooth val="0"/>
        </c:ser>
        <c:dLbls>
          <c:showLegendKey val="0"/>
          <c:showVal val="0"/>
          <c:showCatName val="0"/>
          <c:showSerName val="0"/>
          <c:showPercent val="0"/>
          <c:showBubbleSize val="0"/>
        </c:dLbls>
        <c:marker val="1"/>
        <c:smooth val="0"/>
        <c:axId val="229936168"/>
        <c:axId val="229936560"/>
      </c:lineChart>
      <c:catAx>
        <c:axId val="229936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936560"/>
        <c:crosses val="autoZero"/>
        <c:auto val="1"/>
        <c:lblAlgn val="ctr"/>
        <c:lblOffset val="100"/>
        <c:tickLblSkip val="1"/>
        <c:tickMarkSkip val="1"/>
        <c:noMultiLvlLbl val="0"/>
      </c:catAx>
      <c:valAx>
        <c:axId val="2299365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936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7.13</c:v>
                </c:pt>
                <c:pt idx="1">
                  <c:v>11.87</c:v>
                </c:pt>
                <c:pt idx="2">
                  <c:v>5.6</c:v>
                </c:pt>
                <c:pt idx="3">
                  <c:v>6.71</c:v>
                </c:pt>
                <c:pt idx="4">
                  <c:v>6.41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25.98</c:v>
                </c:pt>
                <c:pt idx="1">
                  <c:v>25.63</c:v>
                </c:pt>
                <c:pt idx="2">
                  <c:v>33.979999999999997</c:v>
                </c:pt>
                <c:pt idx="3">
                  <c:v>36.9</c:v>
                </c:pt>
                <c:pt idx="4">
                  <c:v>40.049999999999997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9937736"/>
        <c:axId val="229938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-0.24</c:v>
                </c:pt>
                <c:pt idx="1">
                  <c:v>4.97</c:v>
                </c:pt>
                <c:pt idx="2">
                  <c:v>-3.8</c:v>
                </c:pt>
                <c:pt idx="3">
                  <c:v>4.71</c:v>
                </c:pt>
                <c:pt idx="4">
                  <c:v>2.38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9937736"/>
        <c:axId val="229938520"/>
      </c:lineChart>
      <c:catAx>
        <c:axId val="22993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938520"/>
        <c:crosses val="autoZero"/>
        <c:auto val="1"/>
        <c:lblAlgn val="ctr"/>
        <c:lblOffset val="100"/>
        <c:tickLblSkip val="1"/>
        <c:tickMarkSkip val="1"/>
        <c:noMultiLvlLbl val="0"/>
      </c:catAx>
      <c:valAx>
        <c:axId val="22993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93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0.02</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0.18</c:v>
                </c:pt>
                <c:pt idx="4">
                  <c:v>#N/A</c:v>
                </c:pt>
                <c:pt idx="5">
                  <c:v>0.18</c:v>
                </c:pt>
                <c:pt idx="6">
                  <c:v>#N/A</c:v>
                </c:pt>
                <c:pt idx="7">
                  <c:v>0.98</c:v>
                </c:pt>
                <c:pt idx="8">
                  <c:v>#N/A</c:v>
                </c:pt>
                <c:pt idx="9">
                  <c:v>0.25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2.5299999999999998</c:v>
                </c:pt>
                <c:pt idx="2">
                  <c:v>#N/A</c:v>
                </c:pt>
                <c:pt idx="3">
                  <c:v>2.98</c:v>
                </c:pt>
                <c:pt idx="4">
                  <c:v>#N/A</c:v>
                </c:pt>
                <c:pt idx="5">
                  <c:v>2.59</c:v>
                </c:pt>
                <c:pt idx="6">
                  <c:v>#N/A</c:v>
                </c:pt>
                <c:pt idx="7">
                  <c:v>1.25</c:v>
                </c:pt>
                <c:pt idx="8">
                  <c:v>#N/A</c:v>
                </c:pt>
                <c:pt idx="9">
                  <c:v>2.4300000000000002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5.79</c:v>
                </c:pt>
                <c:pt idx="2">
                  <c:v>#N/A</c:v>
                </c:pt>
                <c:pt idx="3">
                  <c:v>5.53</c:v>
                </c:pt>
                <c:pt idx="4">
                  <c:v>#N/A</c:v>
                </c:pt>
                <c:pt idx="5">
                  <c:v>5.65</c:v>
                </c:pt>
                <c:pt idx="6">
                  <c:v>#N/A</c:v>
                </c:pt>
                <c:pt idx="7">
                  <c:v>5.51</c:v>
                </c:pt>
                <c:pt idx="8">
                  <c:v>#N/A</c:v>
                </c:pt>
                <c:pt idx="9">
                  <c:v>5.35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7.13</c:v>
                </c:pt>
                <c:pt idx="2">
                  <c:v>#N/A</c:v>
                </c:pt>
                <c:pt idx="3">
                  <c:v>11.86</c:v>
                </c:pt>
                <c:pt idx="4">
                  <c:v>#N/A</c:v>
                </c:pt>
                <c:pt idx="5">
                  <c:v>5.6</c:v>
                </c:pt>
                <c:pt idx="6">
                  <c:v>#N/A</c:v>
                </c:pt>
                <c:pt idx="7">
                  <c:v>6.71</c:v>
                </c:pt>
                <c:pt idx="8">
                  <c:v>#N/A</c:v>
                </c:pt>
                <c:pt idx="9">
                  <c:v>6.41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40.83</c:v>
                </c:pt>
                <c:pt idx="2">
                  <c:v>#N/A</c:v>
                </c:pt>
                <c:pt idx="3">
                  <c:v>45.63</c:v>
                </c:pt>
                <c:pt idx="4">
                  <c:v>#N/A</c:v>
                </c:pt>
                <c:pt idx="5">
                  <c:v>50.88</c:v>
                </c:pt>
                <c:pt idx="6">
                  <c:v>#N/A</c:v>
                </c:pt>
                <c:pt idx="7">
                  <c:v>54.43</c:v>
                </c:pt>
                <c:pt idx="8">
                  <c:v>#N/A</c:v>
                </c:pt>
                <c:pt idx="9">
                  <c:v>40.58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9939304"/>
        <c:axId val="229939696"/>
      </c:barChart>
      <c:catAx>
        <c:axId val="22993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939696"/>
        <c:crosses val="autoZero"/>
        <c:auto val="1"/>
        <c:lblAlgn val="ctr"/>
        <c:lblOffset val="100"/>
        <c:tickLblSkip val="1"/>
        <c:tickMarkSkip val="1"/>
        <c:noMultiLvlLbl val="0"/>
      </c:catAx>
      <c:valAx>
        <c:axId val="22993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939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1235</c:v>
                </c:pt>
                <c:pt idx="5">
                  <c:v>1230</c:v>
                </c:pt>
                <c:pt idx="8">
                  <c:v>1246</c:v>
                </c:pt>
                <c:pt idx="11">
                  <c:v>1194</c:v>
                </c:pt>
                <c:pt idx="14">
                  <c:v>1163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54</c:v>
                </c:pt>
                <c:pt idx="6">
                  <c:v>53</c:v>
                </c:pt>
                <c:pt idx="9">
                  <c:v>52</c:v>
                </c:pt>
                <c:pt idx="12">
                  <c:v>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882</c:v>
                </c:pt>
                <c:pt idx="3">
                  <c:v>906</c:v>
                </c:pt>
                <c:pt idx="6">
                  <c:v>957</c:v>
                </c:pt>
                <c:pt idx="9">
                  <c:v>938</c:v>
                </c:pt>
                <c:pt idx="12">
                  <c:v>938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952</c:v>
                </c:pt>
                <c:pt idx="3">
                  <c:v>855</c:v>
                </c:pt>
                <c:pt idx="6">
                  <c:v>829</c:v>
                </c:pt>
                <c:pt idx="9">
                  <c:v>733</c:v>
                </c:pt>
                <c:pt idx="12">
                  <c:v>680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5723152"/>
        <c:axId val="145723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657</c:v>
                </c:pt>
                <c:pt idx="2">
                  <c:v>#N/A</c:v>
                </c:pt>
                <c:pt idx="3">
                  <c:v>#N/A</c:v>
                </c:pt>
                <c:pt idx="4">
                  <c:v>590</c:v>
                </c:pt>
                <c:pt idx="5">
                  <c:v>#N/A</c:v>
                </c:pt>
                <c:pt idx="6">
                  <c:v>#N/A</c:v>
                </c:pt>
                <c:pt idx="7">
                  <c:v>598</c:v>
                </c:pt>
                <c:pt idx="8">
                  <c:v>#N/A</c:v>
                </c:pt>
                <c:pt idx="9">
                  <c:v>#N/A</c:v>
                </c:pt>
                <c:pt idx="10">
                  <c:v>534</c:v>
                </c:pt>
                <c:pt idx="11">
                  <c:v>#N/A</c:v>
                </c:pt>
                <c:pt idx="12">
                  <c:v>#N/A</c:v>
                </c:pt>
                <c:pt idx="13">
                  <c:v>509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5723152"/>
        <c:axId val="145723544"/>
      </c:lineChart>
      <c:catAx>
        <c:axId val="14572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723544"/>
        <c:crosses val="autoZero"/>
        <c:auto val="1"/>
        <c:lblAlgn val="ctr"/>
        <c:lblOffset val="100"/>
        <c:tickLblSkip val="1"/>
        <c:tickMarkSkip val="1"/>
        <c:noMultiLvlLbl val="0"/>
      </c:catAx>
      <c:valAx>
        <c:axId val="145723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2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12113</c:v>
                </c:pt>
                <c:pt idx="5">
                  <c:v>11878</c:v>
                </c:pt>
                <c:pt idx="8">
                  <c:v>11581</c:v>
                </c:pt>
                <c:pt idx="11">
                  <c:v>11419</c:v>
                </c:pt>
                <c:pt idx="14">
                  <c:v>11063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3013</c:v>
                </c:pt>
                <c:pt idx="5">
                  <c:v>2724</c:v>
                </c:pt>
                <c:pt idx="8">
                  <c:v>2335</c:v>
                </c:pt>
                <c:pt idx="11">
                  <c:v>2148</c:v>
                </c:pt>
                <c:pt idx="14">
                  <c:v>1989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3339</c:v>
                </c:pt>
                <c:pt idx="5">
                  <c:v>3459</c:v>
                </c:pt>
                <c:pt idx="8">
                  <c:v>4036</c:v>
                </c:pt>
                <c:pt idx="11">
                  <c:v>4283</c:v>
                </c:pt>
                <c:pt idx="14">
                  <c:v>4781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1783</c:v>
                </c:pt>
                <c:pt idx="3">
                  <c:v>1698</c:v>
                </c:pt>
                <c:pt idx="6">
                  <c:v>2154</c:v>
                </c:pt>
                <c:pt idx="9">
                  <c:v>2097</c:v>
                </c:pt>
                <c:pt idx="12">
                  <c:v>2106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341</c:v>
                </c:pt>
                <c:pt idx="3">
                  <c:v>323</c:v>
                </c:pt>
                <c:pt idx="6">
                  <c:v>307</c:v>
                </c:pt>
                <c:pt idx="9">
                  <c:v>287</c:v>
                </c:pt>
                <c:pt idx="12">
                  <c:v>254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12510</c:v>
                </c:pt>
                <c:pt idx="3">
                  <c:v>12206</c:v>
                </c:pt>
                <c:pt idx="6">
                  <c:v>11889</c:v>
                </c:pt>
                <c:pt idx="9">
                  <c:v>11260</c:v>
                </c:pt>
                <c:pt idx="12">
                  <c:v>11047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670</c:v>
                </c:pt>
                <c:pt idx="3">
                  <c:v>635</c:v>
                </c:pt>
                <c:pt idx="6">
                  <c:v>576</c:v>
                </c:pt>
                <c:pt idx="9">
                  <c:v>273</c:v>
                </c:pt>
                <c:pt idx="12">
                  <c:v>274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7282</c:v>
                </c:pt>
                <c:pt idx="3">
                  <c:v>7107</c:v>
                </c:pt>
                <c:pt idx="6">
                  <c:v>6930</c:v>
                </c:pt>
                <c:pt idx="9">
                  <c:v>6736</c:v>
                </c:pt>
                <c:pt idx="12">
                  <c:v>6563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5725896"/>
        <c:axId val="14572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4122</c:v>
                </c:pt>
                <c:pt idx="2">
                  <c:v>#N/A</c:v>
                </c:pt>
                <c:pt idx="3">
                  <c:v>#N/A</c:v>
                </c:pt>
                <c:pt idx="4">
                  <c:v>3910</c:v>
                </c:pt>
                <c:pt idx="5">
                  <c:v>#N/A</c:v>
                </c:pt>
                <c:pt idx="6">
                  <c:v>#N/A</c:v>
                </c:pt>
                <c:pt idx="7">
                  <c:v>3904</c:v>
                </c:pt>
                <c:pt idx="8">
                  <c:v>#N/A</c:v>
                </c:pt>
                <c:pt idx="9">
                  <c:v>#N/A</c:v>
                </c:pt>
                <c:pt idx="10">
                  <c:v>2803</c:v>
                </c:pt>
                <c:pt idx="11">
                  <c:v>#N/A</c:v>
                </c:pt>
                <c:pt idx="12">
                  <c:v>#N/A</c:v>
                </c:pt>
                <c:pt idx="13">
                  <c:v>2411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5725896"/>
        <c:axId val="145726288"/>
      </c:lineChart>
      <c:catAx>
        <c:axId val="14572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726288"/>
        <c:crosses val="autoZero"/>
        <c:auto val="1"/>
        <c:lblAlgn val="ctr"/>
        <c:lblOffset val="100"/>
        <c:tickLblSkip val="1"/>
        <c:tickMarkSkip val="1"/>
        <c:noMultiLvlLbl val="0"/>
      </c:catAx>
      <c:valAx>
        <c:axId val="14572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2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実質公債費比率の分子の内、元利償還金が前年度と比較して</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百万円の減となっている。これは、これまで継続して臨時財政対策債以外の建設地方債を</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億円以内とするなど、発行抑制を行ってきた成果として表れている。</a:t>
          </a:r>
          <a:endParaRPr lang="ja-JP" altLang="ja-JP" sz="1800">
            <a:effectLst/>
          </a:endParaRPr>
        </a:p>
        <a:p>
          <a:r>
            <a:rPr kumimoji="1" lang="ja-JP" altLang="ja-JP" sz="1400">
              <a:solidFill>
                <a:schemeClr val="dk1"/>
              </a:solidFill>
              <a:effectLst/>
              <a:latin typeface="+mn-lt"/>
              <a:ea typeface="+mn-ea"/>
              <a:cs typeface="+mn-cs"/>
            </a:rPr>
            <a:t>　今後も公営企業会計を含めた公債費の抑制等、償還額の減少及び平準化を図り実質公債費比率の上昇を抑えることに留意する必要がある。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将来負担額について、一般会計地方債現在高の減少（△</a:t>
          </a:r>
          <a:r>
            <a:rPr kumimoji="1" lang="en-US" altLang="ja-JP" sz="1400">
              <a:solidFill>
                <a:schemeClr val="dk1"/>
              </a:solidFill>
              <a:effectLst/>
              <a:latin typeface="+mn-lt"/>
              <a:ea typeface="+mn-ea"/>
              <a:cs typeface="+mn-cs"/>
            </a:rPr>
            <a:t>173</a:t>
          </a:r>
          <a:r>
            <a:rPr kumimoji="1" lang="ja-JP" altLang="ja-JP" sz="1400">
              <a:solidFill>
                <a:schemeClr val="dk1"/>
              </a:solidFill>
              <a:effectLst/>
              <a:latin typeface="+mn-lt"/>
              <a:ea typeface="+mn-ea"/>
              <a:cs typeface="+mn-cs"/>
            </a:rPr>
            <a:t>百万円）、公営企業債等繰入見込額の減少（△</a:t>
          </a:r>
          <a:r>
            <a:rPr kumimoji="1" lang="en-US" altLang="ja-JP" sz="1400">
              <a:solidFill>
                <a:schemeClr val="dk1"/>
              </a:solidFill>
              <a:effectLst/>
              <a:latin typeface="+mn-lt"/>
              <a:ea typeface="+mn-ea"/>
              <a:cs typeface="+mn-cs"/>
            </a:rPr>
            <a:t>213</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組合等</a:t>
          </a:r>
          <a:r>
            <a:rPr kumimoji="1" lang="ja-JP" altLang="ja-JP" sz="1400">
              <a:solidFill>
                <a:schemeClr val="dk1"/>
              </a:solidFill>
              <a:effectLst/>
              <a:latin typeface="+mn-lt"/>
              <a:ea typeface="+mn-ea"/>
              <a:cs typeface="+mn-cs"/>
            </a:rPr>
            <a:t>負担</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見込額の減少（△</a:t>
          </a:r>
          <a:r>
            <a:rPr kumimoji="1" lang="en-US" altLang="ja-JP" sz="1400">
              <a:solidFill>
                <a:schemeClr val="dk1"/>
              </a:solidFill>
              <a:effectLst/>
              <a:latin typeface="+mn-lt"/>
              <a:ea typeface="+mn-ea"/>
              <a:cs typeface="+mn-cs"/>
            </a:rPr>
            <a:t>33</a:t>
          </a:r>
          <a:r>
            <a:rPr kumimoji="1" lang="ja-JP" altLang="ja-JP" sz="1400">
              <a:solidFill>
                <a:schemeClr val="dk1"/>
              </a:solidFill>
              <a:effectLst/>
              <a:latin typeface="+mn-lt"/>
              <a:ea typeface="+mn-ea"/>
              <a:cs typeface="+mn-cs"/>
            </a:rPr>
            <a:t>百万円）を主な要因として減少している。</a:t>
          </a:r>
          <a:endParaRPr lang="ja-JP" altLang="ja-JP" sz="1800">
            <a:effectLst/>
          </a:endParaRPr>
        </a:p>
        <a:p>
          <a:r>
            <a:rPr kumimoji="1" lang="ja-JP" altLang="ja-JP" sz="1400">
              <a:solidFill>
                <a:schemeClr val="dk1"/>
              </a:solidFill>
              <a:effectLst/>
              <a:latin typeface="+mn-lt"/>
              <a:ea typeface="+mn-ea"/>
              <a:cs typeface="+mn-cs"/>
            </a:rPr>
            <a:t>　このように、将来負担額の内、一般会計の地方債現在高は減少傾向にあるが、公営企業債等繰入見込額については大きく減少する見込みがない。充当可能財源等である充当可能特定歳入（△</a:t>
          </a:r>
          <a:r>
            <a:rPr kumimoji="1" lang="en-US" altLang="ja-JP" sz="1400">
              <a:solidFill>
                <a:schemeClr val="dk1"/>
              </a:solidFill>
              <a:effectLst/>
              <a:latin typeface="+mn-lt"/>
              <a:ea typeface="+mn-ea"/>
              <a:cs typeface="+mn-cs"/>
            </a:rPr>
            <a:t>159</a:t>
          </a:r>
          <a:r>
            <a:rPr kumimoji="1" lang="ja-JP" altLang="ja-JP" sz="1400">
              <a:solidFill>
                <a:schemeClr val="dk1"/>
              </a:solidFill>
              <a:effectLst/>
              <a:latin typeface="+mn-lt"/>
              <a:ea typeface="+mn-ea"/>
              <a:cs typeface="+mn-cs"/>
            </a:rPr>
            <a:t>百万円）や基準財政需要額算入見込額（△</a:t>
          </a:r>
          <a:r>
            <a:rPr kumimoji="1" lang="en-US" altLang="ja-JP" sz="1400">
              <a:solidFill>
                <a:schemeClr val="dk1"/>
              </a:solidFill>
              <a:effectLst/>
              <a:latin typeface="+mn-lt"/>
              <a:ea typeface="+mn-ea"/>
              <a:cs typeface="+mn-cs"/>
            </a:rPr>
            <a:t>356</a:t>
          </a:r>
          <a:r>
            <a:rPr kumimoji="1" lang="ja-JP" altLang="ja-JP" sz="1400">
              <a:solidFill>
                <a:schemeClr val="dk1"/>
              </a:solidFill>
              <a:effectLst/>
              <a:latin typeface="+mn-lt"/>
              <a:ea typeface="+mn-ea"/>
              <a:cs typeface="+mn-cs"/>
            </a:rPr>
            <a:t>百万円）も大幅に減少しているため、今後も、充当可能財源等の維持及び、地方債現在高等の将来負担額減少を目指し、次世代に配慮した健全な財政運営に努める。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美濃市の全体面積の内約</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％が山林という地理的条件にあり、立地企業が少ないことや人口の減少、高齢化率の上昇などにより市税収入が類似団体平均を下回っている。</a:t>
          </a:r>
          <a:endParaRPr lang="ja-JP" altLang="ja-JP" sz="1600">
            <a:effectLst/>
          </a:endParaRPr>
        </a:p>
        <a:p>
          <a:r>
            <a:rPr kumimoji="1" lang="ja-JP" altLang="ja-JP" sz="1200">
              <a:solidFill>
                <a:schemeClr val="dk1"/>
              </a:solidFill>
              <a:effectLst/>
              <a:latin typeface="+mn-lt"/>
              <a:ea typeface="+mn-ea"/>
              <a:cs typeface="+mn-cs"/>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a:t>
          </a:r>
          <a:r>
            <a:rPr kumimoji="1" lang="ja-JP" altLang="ja-JP" sz="1200" i="0">
              <a:solidFill>
                <a:schemeClr val="dk1"/>
              </a:solidFill>
              <a:effectLst/>
              <a:latin typeface="+mn-lt"/>
              <a:ea typeface="+mn-ea"/>
              <a:cs typeface="+mn-cs"/>
            </a:rPr>
            <a:t>産後</a:t>
          </a:r>
          <a:r>
            <a:rPr kumimoji="1" lang="ja-JP" altLang="ja-JP" sz="1200">
              <a:solidFill>
                <a:schemeClr val="dk1"/>
              </a:solidFill>
              <a:effectLst/>
              <a:latin typeface="+mn-lt"/>
              <a:ea typeface="+mn-ea"/>
              <a:cs typeface="+mn-cs"/>
            </a:rPr>
            <a:t>まで幅広い子育て支援等を行い、自主財源の確保を図り、財政基盤の強化に努める。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4" name="直線コネクタ 73"/>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歳出面で</a:t>
          </a:r>
          <a:r>
            <a:rPr kumimoji="1" lang="ja-JP" altLang="en-US" sz="1200">
              <a:solidFill>
                <a:schemeClr val="dk1"/>
              </a:solidFill>
              <a:effectLst/>
              <a:latin typeface="+mn-lt"/>
              <a:ea typeface="+mn-ea"/>
              <a:cs typeface="+mn-cs"/>
            </a:rPr>
            <a:t>物件</a:t>
          </a:r>
          <a:r>
            <a:rPr kumimoji="1" lang="ja-JP" altLang="ja-JP" sz="1200">
              <a:solidFill>
                <a:schemeClr val="dk1"/>
              </a:solidFill>
              <a:effectLst/>
              <a:latin typeface="+mn-lt"/>
              <a:ea typeface="+mn-ea"/>
              <a:cs typeface="+mn-cs"/>
            </a:rPr>
            <a:t>費や</a:t>
          </a:r>
          <a:r>
            <a:rPr kumimoji="1" lang="ja-JP" altLang="en-US" sz="1200">
              <a:solidFill>
                <a:schemeClr val="dk1"/>
              </a:solidFill>
              <a:effectLst/>
              <a:latin typeface="+mn-lt"/>
              <a:ea typeface="+mn-ea"/>
              <a:cs typeface="+mn-cs"/>
            </a:rPr>
            <a:t>扶助</a:t>
          </a:r>
          <a:r>
            <a:rPr kumimoji="1" lang="ja-JP" altLang="ja-JP" sz="1200">
              <a:solidFill>
                <a:schemeClr val="dk1"/>
              </a:solidFill>
              <a:effectLst/>
              <a:latin typeface="+mn-lt"/>
              <a:ea typeface="+mn-ea"/>
              <a:cs typeface="+mn-cs"/>
            </a:rPr>
            <a:t>費などの経常的経費充当一般財源等</a:t>
          </a:r>
          <a:r>
            <a:rPr kumimoji="1" lang="ja-JP" altLang="en-US" sz="1200">
              <a:solidFill>
                <a:schemeClr val="dk1"/>
              </a:solidFill>
              <a:effectLst/>
              <a:latin typeface="+mn-lt"/>
              <a:ea typeface="+mn-ea"/>
              <a:cs typeface="+mn-cs"/>
            </a:rPr>
            <a:t>が増加し</a:t>
          </a:r>
          <a:r>
            <a:rPr kumimoji="1" lang="ja-JP" altLang="ja-JP" sz="1200">
              <a:solidFill>
                <a:schemeClr val="dk1"/>
              </a:solidFill>
              <a:effectLst/>
              <a:latin typeface="+mn-lt"/>
              <a:ea typeface="+mn-ea"/>
              <a:cs typeface="+mn-cs"/>
            </a:rPr>
            <a:t>、歳入面で</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、地方交付税等の経常的一般財源等が</a:t>
          </a:r>
          <a:r>
            <a:rPr kumimoji="1" lang="ja-JP" altLang="en-US" sz="1200">
              <a:solidFill>
                <a:schemeClr val="dk1"/>
              </a:solidFill>
              <a:effectLst/>
              <a:latin typeface="+mn-lt"/>
              <a:ea typeface="+mn-ea"/>
              <a:cs typeface="+mn-cs"/>
            </a:rPr>
            <a:t>大幅に減少</a:t>
          </a:r>
          <a:r>
            <a:rPr kumimoji="1" lang="ja-JP" altLang="ja-JP" sz="1200">
              <a:solidFill>
                <a:schemeClr val="dk1"/>
              </a:solidFill>
              <a:effectLst/>
              <a:latin typeface="+mn-lt"/>
              <a:ea typeface="+mn-ea"/>
              <a:cs typeface="+mn-cs"/>
            </a:rPr>
            <a:t>した。平成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年度決算に係る経常収支比率は、</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の増加となり</a:t>
          </a:r>
          <a:r>
            <a:rPr kumimoji="1" lang="ja-JP" altLang="ja-JP" sz="1200">
              <a:solidFill>
                <a:schemeClr val="dk1"/>
              </a:solidFill>
              <a:effectLst/>
              <a:latin typeface="+mn-lt"/>
              <a:ea typeface="+mn-ea"/>
              <a:cs typeface="+mn-cs"/>
            </a:rPr>
            <a:t>、財政構造の著しい硬直化を示す結果となっている。</a:t>
          </a:r>
          <a:endParaRPr lang="ja-JP" altLang="ja-JP" sz="1600">
            <a:effectLst/>
          </a:endParaRPr>
        </a:p>
        <a:p>
          <a:r>
            <a:rPr kumimoji="1" lang="ja-JP" altLang="ja-JP" sz="1200">
              <a:solidFill>
                <a:schemeClr val="dk1"/>
              </a:solidFill>
              <a:effectLst/>
              <a:latin typeface="+mn-lt"/>
              <a:ea typeface="+mn-ea"/>
              <a:cs typeface="+mn-cs"/>
            </a:rPr>
            <a:t>　特に、歳出面では、下水道事業や農業集落排水事業等他会計への繰出金に係る経常収支比率が</a:t>
          </a:r>
          <a:r>
            <a:rPr kumimoji="1" lang="en-US" altLang="ja-JP" sz="1200">
              <a:solidFill>
                <a:schemeClr val="dk1"/>
              </a:solidFill>
              <a:effectLst/>
              <a:latin typeface="+mn-lt"/>
              <a:ea typeface="+mn-ea"/>
              <a:cs typeface="+mn-cs"/>
            </a:rPr>
            <a:t>23.3</a:t>
          </a:r>
          <a:r>
            <a:rPr kumimoji="1" lang="ja-JP" altLang="ja-JP" sz="1200">
              <a:solidFill>
                <a:schemeClr val="dk1"/>
              </a:solidFill>
              <a:effectLst/>
              <a:latin typeface="+mn-lt"/>
              <a:ea typeface="+mn-ea"/>
              <a:cs typeface="+mn-cs"/>
            </a:rPr>
            <a:t>％を占めているため、今後も使用料の適正化、経営の合理化等の行財政改革を推進し、経常収支比率の改善を継続して図る必要がある。</a:t>
          </a:r>
          <a:endParaRPr lang="ja-JP" altLang="ja-JP" sz="1600">
            <a:effectLst/>
          </a:endParaRPr>
        </a:p>
        <a:p>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80772</xdr:rowOff>
    </xdr:from>
    <xdr:to>
      <xdr:col>7</xdr:col>
      <xdr:colOff>152400</xdr:colOff>
      <xdr:row>62</xdr:row>
      <xdr:rowOff>87884</xdr:rowOff>
    </xdr:to>
    <xdr:cxnSp macro="">
      <xdr:nvCxnSpPr>
        <xdr:cNvPr id="129" name="直線コネクタ 128"/>
        <xdr:cNvCxnSpPr/>
      </xdr:nvCxnSpPr>
      <xdr:spPr>
        <a:xfrm>
          <a:off x="4114800" y="1053922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80772</xdr:rowOff>
    </xdr:from>
    <xdr:to>
      <xdr:col>6</xdr:col>
      <xdr:colOff>0</xdr:colOff>
      <xdr:row>62</xdr:row>
      <xdr:rowOff>112014</xdr:rowOff>
    </xdr:to>
    <xdr:cxnSp macro="">
      <xdr:nvCxnSpPr>
        <xdr:cNvPr id="132" name="直線コネクタ 131"/>
        <xdr:cNvCxnSpPr/>
      </xdr:nvCxnSpPr>
      <xdr:spPr>
        <a:xfrm flipV="1">
          <a:off x="3225800" y="1053922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54102</xdr:rowOff>
    </xdr:from>
    <xdr:to>
      <xdr:col>4</xdr:col>
      <xdr:colOff>482600</xdr:colOff>
      <xdr:row>62</xdr:row>
      <xdr:rowOff>112014</xdr:rowOff>
    </xdr:to>
    <xdr:cxnSp macro="">
      <xdr:nvCxnSpPr>
        <xdr:cNvPr id="135" name="直線コネクタ 134"/>
        <xdr:cNvCxnSpPr/>
      </xdr:nvCxnSpPr>
      <xdr:spPr>
        <a:xfrm>
          <a:off x="2336800" y="106840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54102</xdr:rowOff>
    </xdr:to>
    <xdr:cxnSp macro="">
      <xdr:nvCxnSpPr>
        <xdr:cNvPr id="138" name="直線コネクタ 137"/>
        <xdr:cNvCxnSpPr/>
      </xdr:nvCxnSpPr>
      <xdr:spPr>
        <a:xfrm>
          <a:off x="1447800" y="106212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8" name="円/楕円 147"/>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9161</xdr:rowOff>
    </xdr:from>
    <xdr:ext cx="762000" cy="259045"/>
    <xdr:sp macro="" textlink="">
      <xdr:nvSpPr>
        <xdr:cNvPr id="149" name="財政構造の弾力性該当値テキスト"/>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29972</xdr:rowOff>
    </xdr:from>
    <xdr:to>
      <xdr:col>6</xdr:col>
      <xdr:colOff>50800</xdr:colOff>
      <xdr:row>61</xdr:row>
      <xdr:rowOff>131572</xdr:rowOff>
    </xdr:to>
    <xdr:sp macro="" textlink="">
      <xdr:nvSpPr>
        <xdr:cNvPr id="150" name="円/楕円 149"/>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116349</xdr:rowOff>
    </xdr:from>
    <xdr:ext cx="736600" cy="259045"/>
    <xdr:sp macro="" textlink="">
      <xdr:nvSpPr>
        <xdr:cNvPr id="151" name="テキスト ボックス 150"/>
        <xdr:cNvSpPr txBox="1"/>
      </xdr:nvSpPr>
      <xdr:spPr>
        <a:xfrm>
          <a:off x="3733800" y="1057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2" name="円/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53" name="テキスト ボックス 152"/>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4" name="円/楕円 153"/>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5" name="テキスト ボックス 154"/>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6" name="円/楕円 155"/>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57" name="テキスト ボックス 156"/>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600">
            <a:effectLst/>
          </a:endParaRPr>
        </a:p>
        <a:p>
          <a:r>
            <a:rPr kumimoji="1" lang="ja-JP" altLang="ja-JP" sz="1200">
              <a:solidFill>
                <a:schemeClr val="dk1"/>
              </a:solidFill>
              <a:effectLst/>
              <a:latin typeface="+mn-lt"/>
              <a:ea typeface="+mn-ea"/>
              <a:cs typeface="+mn-cs"/>
            </a:rPr>
            <a:t>　しかし、今後は施設の老朽化による修繕料等の維持管理経費の増加が見込まれるため、今後も人件費の抑制に努めるとともに、各公共施設の長寿命化修繕計画の策定を進めるなど、計画的な管理的経費の合理化、省力化を進め、経常的経費の圧縮を図る。</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25313</xdr:rowOff>
    </xdr:from>
    <xdr:to>
      <xdr:col>7</xdr:col>
      <xdr:colOff>152400</xdr:colOff>
      <xdr:row>81</xdr:row>
      <xdr:rowOff>28515</xdr:rowOff>
    </xdr:to>
    <xdr:cxnSp macro="">
      <xdr:nvCxnSpPr>
        <xdr:cNvPr id="192" name="直線コネクタ 191"/>
        <xdr:cNvCxnSpPr/>
      </xdr:nvCxnSpPr>
      <xdr:spPr>
        <a:xfrm flipV="1">
          <a:off x="4114800" y="13912763"/>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10089</xdr:rowOff>
    </xdr:from>
    <xdr:ext cx="762000" cy="259045"/>
    <xdr:sp macro="" textlink="">
      <xdr:nvSpPr>
        <xdr:cNvPr id="193" name="人件費・物件費等の状況平均値テキスト"/>
        <xdr:cNvSpPr txBox="1"/>
      </xdr:nvSpPr>
      <xdr:spPr>
        <a:xfrm>
          <a:off x="5041900" y="13897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7714</xdr:rowOff>
    </xdr:from>
    <xdr:to>
      <xdr:col>6</xdr:col>
      <xdr:colOff>0</xdr:colOff>
      <xdr:row>81</xdr:row>
      <xdr:rowOff>28515</xdr:rowOff>
    </xdr:to>
    <xdr:cxnSp macro="">
      <xdr:nvCxnSpPr>
        <xdr:cNvPr id="195" name="直線コネクタ 194"/>
        <xdr:cNvCxnSpPr/>
      </xdr:nvCxnSpPr>
      <xdr:spPr>
        <a:xfrm>
          <a:off x="3225800" y="13895164"/>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147907</xdr:rowOff>
    </xdr:from>
    <xdr:to>
      <xdr:col>4</xdr:col>
      <xdr:colOff>482600</xdr:colOff>
      <xdr:row>81</xdr:row>
      <xdr:rowOff>7714</xdr:rowOff>
    </xdr:to>
    <xdr:cxnSp macro="">
      <xdr:nvCxnSpPr>
        <xdr:cNvPr id="198" name="直線コネクタ 197"/>
        <xdr:cNvCxnSpPr/>
      </xdr:nvCxnSpPr>
      <xdr:spPr>
        <a:xfrm>
          <a:off x="2336800" y="13863907"/>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45840</xdr:rowOff>
    </xdr:from>
    <xdr:ext cx="762000" cy="259045"/>
    <xdr:sp macro="" textlink="">
      <xdr:nvSpPr>
        <xdr:cNvPr id="200" name="テキスト ボックス 199"/>
        <xdr:cNvSpPr txBox="1"/>
      </xdr:nvSpPr>
      <xdr:spPr>
        <a:xfrm>
          <a:off x="2844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147907</xdr:rowOff>
    </xdr:from>
    <xdr:to>
      <xdr:col>3</xdr:col>
      <xdr:colOff>279400</xdr:colOff>
      <xdr:row>80</xdr:row>
      <xdr:rowOff>153498</xdr:rowOff>
    </xdr:to>
    <xdr:cxnSp macro="">
      <xdr:nvCxnSpPr>
        <xdr:cNvPr id="201" name="直線コネクタ 200"/>
        <xdr:cNvCxnSpPr/>
      </xdr:nvCxnSpPr>
      <xdr:spPr>
        <a:xfrm flipV="1">
          <a:off x="1447800" y="13863907"/>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27052</xdr:rowOff>
    </xdr:from>
    <xdr:ext cx="762000" cy="259045"/>
    <xdr:sp macro="" textlink="">
      <xdr:nvSpPr>
        <xdr:cNvPr id="203" name="テキスト ボックス 202"/>
        <xdr:cNvSpPr txBox="1"/>
      </xdr:nvSpPr>
      <xdr:spPr>
        <a:xfrm>
          <a:off x="1955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42422</xdr:rowOff>
    </xdr:from>
    <xdr:ext cx="762000" cy="259045"/>
    <xdr:sp macro="" textlink="">
      <xdr:nvSpPr>
        <xdr:cNvPr id="205" name="テキスト ボックス 204"/>
        <xdr:cNvSpPr txBox="1"/>
      </xdr:nvSpPr>
      <xdr:spPr>
        <a:xfrm>
          <a:off x="1066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145963</xdr:rowOff>
    </xdr:from>
    <xdr:to>
      <xdr:col>7</xdr:col>
      <xdr:colOff>203200</xdr:colOff>
      <xdr:row>81</xdr:row>
      <xdr:rowOff>76113</xdr:rowOff>
    </xdr:to>
    <xdr:sp macro="" textlink="">
      <xdr:nvSpPr>
        <xdr:cNvPr id="211" name="円/楕円 210"/>
        <xdr:cNvSpPr/>
      </xdr:nvSpPr>
      <xdr:spPr>
        <a:xfrm>
          <a:off x="4902200" y="13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67240</xdr:rowOff>
    </xdr:from>
    <xdr:ext cx="762000" cy="259045"/>
    <xdr:sp macro="" textlink="">
      <xdr:nvSpPr>
        <xdr:cNvPr id="212" name="人件費・物件費等の状況該当値テキスト"/>
        <xdr:cNvSpPr txBox="1"/>
      </xdr:nvSpPr>
      <xdr:spPr>
        <a:xfrm>
          <a:off x="5041900" y="137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149165</xdr:rowOff>
    </xdr:from>
    <xdr:to>
      <xdr:col>6</xdr:col>
      <xdr:colOff>50800</xdr:colOff>
      <xdr:row>81</xdr:row>
      <xdr:rowOff>79315</xdr:rowOff>
    </xdr:to>
    <xdr:sp macro="" textlink="">
      <xdr:nvSpPr>
        <xdr:cNvPr id="213" name="円/楕円 212"/>
        <xdr:cNvSpPr/>
      </xdr:nvSpPr>
      <xdr:spPr>
        <a:xfrm>
          <a:off x="4064000" y="13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89492</xdr:rowOff>
    </xdr:from>
    <xdr:ext cx="736600" cy="259045"/>
    <xdr:sp macro="" textlink="">
      <xdr:nvSpPr>
        <xdr:cNvPr id="214" name="テキスト ボックス 213"/>
        <xdr:cNvSpPr txBox="1"/>
      </xdr:nvSpPr>
      <xdr:spPr>
        <a:xfrm>
          <a:off x="3733800" y="13634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128364</xdr:rowOff>
    </xdr:from>
    <xdr:to>
      <xdr:col>4</xdr:col>
      <xdr:colOff>533400</xdr:colOff>
      <xdr:row>81</xdr:row>
      <xdr:rowOff>58514</xdr:rowOff>
    </xdr:to>
    <xdr:sp macro="" textlink="">
      <xdr:nvSpPr>
        <xdr:cNvPr id="215" name="円/楕円 214"/>
        <xdr:cNvSpPr/>
      </xdr:nvSpPr>
      <xdr:spPr>
        <a:xfrm>
          <a:off x="3175000" y="13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68691</xdr:rowOff>
    </xdr:from>
    <xdr:ext cx="762000" cy="259045"/>
    <xdr:sp macro="" textlink="">
      <xdr:nvSpPr>
        <xdr:cNvPr id="216" name="テキスト ボックス 215"/>
        <xdr:cNvSpPr txBox="1"/>
      </xdr:nvSpPr>
      <xdr:spPr>
        <a:xfrm>
          <a:off x="2844800" y="1361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97107</xdr:rowOff>
    </xdr:from>
    <xdr:to>
      <xdr:col>3</xdr:col>
      <xdr:colOff>330200</xdr:colOff>
      <xdr:row>81</xdr:row>
      <xdr:rowOff>27257</xdr:rowOff>
    </xdr:to>
    <xdr:sp macro="" textlink="">
      <xdr:nvSpPr>
        <xdr:cNvPr id="217" name="円/楕円 216"/>
        <xdr:cNvSpPr/>
      </xdr:nvSpPr>
      <xdr:spPr>
        <a:xfrm>
          <a:off x="2286000" y="138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37434</xdr:rowOff>
    </xdr:from>
    <xdr:ext cx="762000" cy="259045"/>
    <xdr:sp macro="" textlink="">
      <xdr:nvSpPr>
        <xdr:cNvPr id="218" name="テキスト ボックス 217"/>
        <xdr:cNvSpPr txBox="1"/>
      </xdr:nvSpPr>
      <xdr:spPr>
        <a:xfrm>
          <a:off x="1955800" y="1358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102698</xdr:rowOff>
    </xdr:from>
    <xdr:to>
      <xdr:col>2</xdr:col>
      <xdr:colOff>127000</xdr:colOff>
      <xdr:row>81</xdr:row>
      <xdr:rowOff>32848</xdr:rowOff>
    </xdr:to>
    <xdr:sp macro="" textlink="">
      <xdr:nvSpPr>
        <xdr:cNvPr id="219" name="円/楕円 218"/>
        <xdr:cNvSpPr/>
      </xdr:nvSpPr>
      <xdr:spPr>
        <a:xfrm>
          <a:off x="1397000" y="13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43025</xdr:rowOff>
    </xdr:from>
    <xdr:ext cx="762000" cy="259045"/>
    <xdr:sp macro="" textlink="">
      <xdr:nvSpPr>
        <xdr:cNvPr id="220" name="テキスト ボックス 219"/>
        <xdr:cNvSpPr txBox="1"/>
      </xdr:nvSpPr>
      <xdr:spPr>
        <a:xfrm>
          <a:off x="1066800" y="1358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昨年度より若干の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ポイント）とな</a:t>
          </a:r>
          <a:r>
            <a:rPr kumimoji="1" lang="ja-JP" altLang="en-US" sz="1200">
              <a:solidFill>
                <a:schemeClr val="dk1"/>
              </a:solidFill>
              <a:effectLst/>
              <a:latin typeface="+mn-lt"/>
              <a:ea typeface="+mn-ea"/>
              <a:cs typeface="+mn-cs"/>
            </a:rPr>
            <a:t>ったが</a:t>
          </a:r>
          <a:r>
            <a:rPr kumimoji="1" lang="ja-JP" altLang="ja-JP" sz="1200">
              <a:solidFill>
                <a:schemeClr val="dk1"/>
              </a:solidFill>
              <a:effectLst/>
              <a:latin typeface="+mn-lt"/>
              <a:ea typeface="+mn-ea"/>
              <a:cs typeface="+mn-cs"/>
            </a:rPr>
            <a:t>、類似団体平均及び全国市平均を下回る結果となった。今後、さらに給料表の見直し、職務、職責に応じた昇級、昇格制度の導入を進め、引き続き給与の適正化に努める。</a:t>
          </a:r>
          <a:endParaRPr lang="ja-JP" altLang="ja-JP" sz="1600">
            <a:effectLst/>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156332</xdr:rowOff>
    </xdr:to>
    <xdr:cxnSp macro="">
      <xdr:nvCxnSpPr>
        <xdr:cNvPr id="256" name="直線コネクタ 255"/>
        <xdr:cNvCxnSpPr/>
      </xdr:nvCxnSpPr>
      <xdr:spPr>
        <a:xfrm>
          <a:off x="16179800" y="14340718"/>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111277</xdr:rowOff>
    </xdr:to>
    <xdr:cxnSp macro="">
      <xdr:nvCxnSpPr>
        <xdr:cNvPr id="259" name="直線コネクタ 258"/>
        <xdr:cNvCxnSpPr/>
      </xdr:nvCxnSpPr>
      <xdr:spPr>
        <a:xfrm flipV="1">
          <a:off x="15290800" y="14340718"/>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111277</xdr:rowOff>
    </xdr:to>
    <xdr:cxnSp macro="">
      <xdr:nvCxnSpPr>
        <xdr:cNvPr id="262" name="直線コネクタ 261"/>
        <xdr:cNvCxnSpPr/>
      </xdr:nvCxnSpPr>
      <xdr:spPr>
        <a:xfrm>
          <a:off x="14401800" y="144096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64" name="テキスト ボックス 263"/>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23888</xdr:rowOff>
    </xdr:to>
    <xdr:cxnSp macro="">
      <xdr:nvCxnSpPr>
        <xdr:cNvPr id="265" name="直線コネクタ 264"/>
        <xdr:cNvCxnSpPr/>
      </xdr:nvCxnSpPr>
      <xdr:spPr>
        <a:xfrm flipV="1">
          <a:off x="13512800" y="14409662"/>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67" name="テキスト ボックス 26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5" name="円/楕円 274"/>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6"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7" name="円/楕円 276"/>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8" name="テキスト ボックス 277"/>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79" name="円/楕円 278"/>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80" name="テキスト ボックス 279"/>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1" name="円/楕円 280"/>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2" name="テキスト ボックス 281"/>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3" name="円/楕円 282"/>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84865</xdr:rowOff>
    </xdr:from>
    <xdr:ext cx="762000" cy="259045"/>
    <xdr:sp macro="" textlink="">
      <xdr:nvSpPr>
        <xdr:cNvPr id="284" name="テキスト ボックス 283"/>
        <xdr:cNvSpPr txBox="1"/>
      </xdr:nvSpPr>
      <xdr:spPr>
        <a:xfrm>
          <a:off x="13131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新規職員採用数を継続して抑制しており、人口千人当たり職員数は僅かながらに</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したが、類似団体内ではほぼ平均並みの数値となっている。これまでは、平成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年度で最終となった「美濃市第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集中改革プラン」に沿い、着実に職員数は減少してきた。今後は、これまでの取り組みを踏まえて、職員数減による行政サービスの低下を回避しつつ、より効率的な行政運営を目指し、機構改革等を着実に推進する必要がある。</a:t>
          </a:r>
          <a:endParaRPr kumimoji="1" lang="en-US" altLang="ja-JP" sz="1200">
            <a:solidFill>
              <a:schemeClr val="dk1"/>
            </a:solidFill>
            <a:effectLst/>
            <a:latin typeface="+mn-lt"/>
            <a:ea typeface="+mn-ea"/>
            <a:cs typeface="+mn-cs"/>
          </a:endParaRPr>
        </a:p>
        <a:p>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50437</xdr:rowOff>
    </xdr:to>
    <xdr:cxnSp macro="">
      <xdr:nvCxnSpPr>
        <xdr:cNvPr id="321" name="直線コネクタ 320"/>
        <xdr:cNvCxnSpPr/>
      </xdr:nvCxnSpPr>
      <xdr:spPr>
        <a:xfrm flipV="1">
          <a:off x="16179800" y="1050371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45266</xdr:rowOff>
    </xdr:from>
    <xdr:to>
      <xdr:col>23</xdr:col>
      <xdr:colOff>406400</xdr:colOff>
      <xdr:row>61</xdr:row>
      <xdr:rowOff>50437</xdr:rowOff>
    </xdr:to>
    <xdr:cxnSp macro="">
      <xdr:nvCxnSpPr>
        <xdr:cNvPr id="324" name="直線コネクタ 323"/>
        <xdr:cNvCxnSpPr/>
      </xdr:nvCxnSpPr>
      <xdr:spPr>
        <a:xfrm>
          <a:off x="15290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45266</xdr:rowOff>
    </xdr:from>
    <xdr:to>
      <xdr:col>22</xdr:col>
      <xdr:colOff>203200</xdr:colOff>
      <xdr:row>61</xdr:row>
      <xdr:rowOff>46990</xdr:rowOff>
    </xdr:to>
    <xdr:cxnSp macro="">
      <xdr:nvCxnSpPr>
        <xdr:cNvPr id="327" name="直線コネクタ 326"/>
        <xdr:cNvCxnSpPr/>
      </xdr:nvCxnSpPr>
      <xdr:spPr>
        <a:xfrm flipV="1">
          <a:off x="14401800" y="105037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163575</xdr:rowOff>
    </xdr:from>
    <xdr:ext cx="762000" cy="259045"/>
    <xdr:sp macro="" textlink="">
      <xdr:nvSpPr>
        <xdr:cNvPr id="329" name="テキスト ボックス 328"/>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46990</xdr:rowOff>
    </xdr:to>
    <xdr:cxnSp macro="">
      <xdr:nvCxnSpPr>
        <xdr:cNvPr id="330" name="直線コネクタ 329"/>
        <xdr:cNvCxnSpPr/>
      </xdr:nvCxnSpPr>
      <xdr:spPr>
        <a:xfrm>
          <a:off x="13512800" y="104709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160128</xdr:rowOff>
    </xdr:from>
    <xdr:ext cx="762000" cy="259045"/>
    <xdr:sp macro="" textlink="">
      <xdr:nvSpPr>
        <xdr:cNvPr id="332" name="テキスト ボックス 331"/>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34" name="テキスト ボックス 333"/>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40" name="円/楕円 339"/>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10993</xdr:rowOff>
    </xdr:from>
    <xdr:ext cx="762000" cy="259045"/>
    <xdr:sp macro="" textlink="">
      <xdr:nvSpPr>
        <xdr:cNvPr id="341" name="定員管理の状況該当値テキスト"/>
        <xdr:cNvSpPr txBox="1"/>
      </xdr:nvSpPr>
      <xdr:spPr>
        <a:xfrm>
          <a:off x="17106900" y="102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2" name="円/楕円 341"/>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43" name="テキスト ボックス 342"/>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165916</xdr:rowOff>
    </xdr:from>
    <xdr:to>
      <xdr:col>22</xdr:col>
      <xdr:colOff>254000</xdr:colOff>
      <xdr:row>61</xdr:row>
      <xdr:rowOff>96066</xdr:rowOff>
    </xdr:to>
    <xdr:sp macro="" textlink="">
      <xdr:nvSpPr>
        <xdr:cNvPr id="344" name="円/楕円 343"/>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106243</xdr:rowOff>
    </xdr:from>
    <xdr:ext cx="762000" cy="259045"/>
    <xdr:sp macro="" textlink="">
      <xdr:nvSpPr>
        <xdr:cNvPr id="345" name="テキスト ボックス 344"/>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46" name="円/楕円 345"/>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7" name="テキスト ボックス 346"/>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133169</xdr:rowOff>
    </xdr:from>
    <xdr:to>
      <xdr:col>19</xdr:col>
      <xdr:colOff>533400</xdr:colOff>
      <xdr:row>61</xdr:row>
      <xdr:rowOff>63319</xdr:rowOff>
    </xdr:to>
    <xdr:sp macro="" textlink="">
      <xdr:nvSpPr>
        <xdr:cNvPr id="348" name="円/楕円 347"/>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73496</xdr:rowOff>
    </xdr:from>
    <xdr:ext cx="762000" cy="259045"/>
    <xdr:sp macro="" textlink="">
      <xdr:nvSpPr>
        <xdr:cNvPr id="349" name="テキスト ボックス 348"/>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実質公債費比率については、前年度より僅かながら改善（△</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ポイント）されたものの、依然として類似団体平均より高い状況である。</a:t>
          </a:r>
          <a:endParaRPr lang="ja-JP" altLang="ja-JP" sz="1600">
            <a:effectLst/>
          </a:endParaRPr>
        </a:p>
        <a:p>
          <a:r>
            <a:rPr kumimoji="1" lang="ja-JP" altLang="ja-JP" sz="1200">
              <a:solidFill>
                <a:schemeClr val="dk1"/>
              </a:solidFill>
              <a:effectLst/>
              <a:latin typeface="+mn-lt"/>
              <a:ea typeface="+mn-ea"/>
              <a:cs typeface="+mn-cs"/>
            </a:rPr>
            <a:t>　大きな要因として、一般会計から公営企業への元利償還金繰出金等が公債費負担を引き上げ、財政状況を圧迫している。今後も引き続き、行財政改革を継続し、一般会計並びに公営企業等については、必要事業の絞り込み、精査を行い、起債への過度な依存を防ぐ必要がある。そのためには、税や使用料等の自主財源を確保する必要があり、人口対策、雇用先の確保等含め様々な観点から、効果的な施策の検証が必要であ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100330</xdr:rowOff>
    </xdr:to>
    <xdr:cxnSp macro="">
      <xdr:nvCxnSpPr>
        <xdr:cNvPr id="383" name="直線コネクタ 382"/>
        <xdr:cNvCxnSpPr/>
      </xdr:nvCxnSpPr>
      <xdr:spPr>
        <a:xfrm flipV="1">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1270</xdr:rowOff>
    </xdr:to>
    <xdr:cxnSp macro="">
      <xdr:nvCxnSpPr>
        <xdr:cNvPr id="386" name="直線コネクタ 385"/>
        <xdr:cNvCxnSpPr/>
      </xdr:nvCxnSpPr>
      <xdr:spPr>
        <a:xfrm flipV="1">
          <a:off x="15290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33444</xdr:rowOff>
    </xdr:to>
    <xdr:cxnSp macro="">
      <xdr:nvCxnSpPr>
        <xdr:cNvPr id="389" name="直線コネクタ 388"/>
        <xdr:cNvCxnSpPr/>
      </xdr:nvCxnSpPr>
      <xdr:spPr>
        <a:xfrm flipV="1">
          <a:off x="14401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73660</xdr:rowOff>
    </xdr:to>
    <xdr:cxnSp macro="">
      <xdr:nvCxnSpPr>
        <xdr:cNvPr id="392" name="直線コネクタ 391"/>
        <xdr:cNvCxnSpPr/>
      </xdr:nvCxnSpPr>
      <xdr:spPr>
        <a:xfrm flipV="1">
          <a:off x="13512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2" name="円/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4" name="円/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6" name="円/楕円 40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7" name="テキスト ボックス 40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154094</xdr:rowOff>
    </xdr:from>
    <xdr:to>
      <xdr:col>21</xdr:col>
      <xdr:colOff>50800</xdr:colOff>
      <xdr:row>42</xdr:row>
      <xdr:rowOff>84244</xdr:rowOff>
    </xdr:to>
    <xdr:sp macro="" textlink="">
      <xdr:nvSpPr>
        <xdr:cNvPr id="408" name="円/楕円 407"/>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69021</xdr:rowOff>
    </xdr:from>
    <xdr:ext cx="762000" cy="259045"/>
    <xdr:sp macro="" textlink="">
      <xdr:nvSpPr>
        <xdr:cNvPr id="409" name="テキスト ボックス 408"/>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10" name="円/楕円 409"/>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11" name="テキスト ボックス 41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過去に行った下水道の集中整備や新たな建設事業等により公営企業会計への繰出金が依然として多額になっているが、地方債現在高及び公営企業等債繰入見込額や債務負担行為に基づく支出予定額の減少等により、対前年度比で</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依然として全国平均を上回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24807</xdr:rowOff>
    </xdr:from>
    <xdr:to>
      <xdr:col>24</xdr:col>
      <xdr:colOff>558800</xdr:colOff>
      <xdr:row>16</xdr:row>
      <xdr:rowOff>86741</xdr:rowOff>
    </xdr:to>
    <xdr:cxnSp macro="">
      <xdr:nvCxnSpPr>
        <xdr:cNvPr id="445" name="直線コネクタ 444"/>
        <xdr:cNvCxnSpPr/>
      </xdr:nvCxnSpPr>
      <xdr:spPr>
        <a:xfrm flipV="1">
          <a:off x="16179800" y="2768007"/>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86741</xdr:rowOff>
    </xdr:from>
    <xdr:to>
      <xdr:col>23</xdr:col>
      <xdr:colOff>406400</xdr:colOff>
      <xdr:row>17</xdr:row>
      <xdr:rowOff>114766</xdr:rowOff>
    </xdr:to>
    <xdr:cxnSp macro="">
      <xdr:nvCxnSpPr>
        <xdr:cNvPr id="448" name="直線コネクタ 447"/>
        <xdr:cNvCxnSpPr/>
      </xdr:nvCxnSpPr>
      <xdr:spPr>
        <a:xfrm flipV="1">
          <a:off x="15290800" y="2829941"/>
          <a:ext cx="889000" cy="1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97875</xdr:rowOff>
    </xdr:from>
    <xdr:to>
      <xdr:col>22</xdr:col>
      <xdr:colOff>203200</xdr:colOff>
      <xdr:row>17</xdr:row>
      <xdr:rowOff>114766</xdr:rowOff>
    </xdr:to>
    <xdr:cxnSp macro="">
      <xdr:nvCxnSpPr>
        <xdr:cNvPr id="451" name="直線コネクタ 450"/>
        <xdr:cNvCxnSpPr/>
      </xdr:nvCxnSpPr>
      <xdr:spPr>
        <a:xfrm>
          <a:off x="14401800" y="30125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2" name="フローチャート : 判断 451"/>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159995</xdr:rowOff>
    </xdr:from>
    <xdr:ext cx="762000" cy="259045"/>
    <xdr:sp macro="" textlink="">
      <xdr:nvSpPr>
        <xdr:cNvPr id="453" name="テキスト ボックス 452"/>
        <xdr:cNvSpPr txBox="1"/>
      </xdr:nvSpPr>
      <xdr:spPr>
        <a:xfrm>
          <a:off x="14909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97875</xdr:rowOff>
    </xdr:from>
    <xdr:to>
      <xdr:col>21</xdr:col>
      <xdr:colOff>0</xdr:colOff>
      <xdr:row>17</xdr:row>
      <xdr:rowOff>147743</xdr:rowOff>
    </xdr:to>
    <xdr:cxnSp macro="">
      <xdr:nvCxnSpPr>
        <xdr:cNvPr id="454" name="直線コネクタ 453"/>
        <xdr:cNvCxnSpPr/>
      </xdr:nvCxnSpPr>
      <xdr:spPr>
        <a:xfrm flipV="1">
          <a:off x="13512800" y="3012525"/>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5" name="フローチャート : 判断 454"/>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138278</xdr:rowOff>
    </xdr:from>
    <xdr:ext cx="762000" cy="259045"/>
    <xdr:sp macro="" textlink="">
      <xdr:nvSpPr>
        <xdr:cNvPr id="456" name="テキスト ボックス 455"/>
        <xdr:cNvSpPr txBox="1"/>
      </xdr:nvSpPr>
      <xdr:spPr>
        <a:xfrm>
          <a:off x="14020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7" name="フローチャート : 判断 456"/>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8" name="テキスト ボックス 457"/>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145457</xdr:rowOff>
    </xdr:from>
    <xdr:to>
      <xdr:col>24</xdr:col>
      <xdr:colOff>609600</xdr:colOff>
      <xdr:row>16</xdr:row>
      <xdr:rowOff>75607</xdr:rowOff>
    </xdr:to>
    <xdr:sp macro="" textlink="">
      <xdr:nvSpPr>
        <xdr:cNvPr id="464" name="円/楕円 463"/>
        <xdr:cNvSpPr/>
      </xdr:nvSpPr>
      <xdr:spPr>
        <a:xfrm>
          <a:off x="169672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161984</xdr:rowOff>
    </xdr:from>
    <xdr:ext cx="762000" cy="259045"/>
    <xdr:sp macro="" textlink="">
      <xdr:nvSpPr>
        <xdr:cNvPr id="465" name="将来負担の状況該当値テキスト"/>
        <xdr:cNvSpPr txBox="1"/>
      </xdr:nvSpPr>
      <xdr:spPr>
        <a:xfrm>
          <a:off x="17106900" y="25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35941</xdr:rowOff>
    </xdr:from>
    <xdr:to>
      <xdr:col>23</xdr:col>
      <xdr:colOff>457200</xdr:colOff>
      <xdr:row>16</xdr:row>
      <xdr:rowOff>137541</xdr:rowOff>
    </xdr:to>
    <xdr:sp macro="" textlink="">
      <xdr:nvSpPr>
        <xdr:cNvPr id="466" name="円/楕円 465"/>
        <xdr:cNvSpPr/>
      </xdr:nvSpPr>
      <xdr:spPr>
        <a:xfrm>
          <a:off x="16129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122318</xdr:rowOff>
    </xdr:from>
    <xdr:ext cx="736600" cy="259045"/>
    <xdr:sp macro="" textlink="">
      <xdr:nvSpPr>
        <xdr:cNvPr id="467" name="テキスト ボックス 466"/>
        <xdr:cNvSpPr txBox="1"/>
      </xdr:nvSpPr>
      <xdr:spPr>
        <a:xfrm>
          <a:off x="15798800" y="286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63966</xdr:rowOff>
    </xdr:from>
    <xdr:to>
      <xdr:col>22</xdr:col>
      <xdr:colOff>254000</xdr:colOff>
      <xdr:row>17</xdr:row>
      <xdr:rowOff>165566</xdr:rowOff>
    </xdr:to>
    <xdr:sp macro="" textlink="">
      <xdr:nvSpPr>
        <xdr:cNvPr id="468" name="円/楕円 467"/>
        <xdr:cNvSpPr/>
      </xdr:nvSpPr>
      <xdr:spPr>
        <a:xfrm>
          <a:off x="15240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4293</xdr:rowOff>
    </xdr:from>
    <xdr:ext cx="762000" cy="259045"/>
    <xdr:sp macro="" textlink="">
      <xdr:nvSpPr>
        <xdr:cNvPr id="469" name="テキスト ボックス 468"/>
        <xdr:cNvSpPr txBox="1"/>
      </xdr:nvSpPr>
      <xdr:spPr>
        <a:xfrm>
          <a:off x="14909800" y="274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47075</xdr:rowOff>
    </xdr:from>
    <xdr:to>
      <xdr:col>21</xdr:col>
      <xdr:colOff>50800</xdr:colOff>
      <xdr:row>17</xdr:row>
      <xdr:rowOff>148675</xdr:rowOff>
    </xdr:to>
    <xdr:sp macro="" textlink="">
      <xdr:nvSpPr>
        <xdr:cNvPr id="470" name="円/楕円 469"/>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158852</xdr:rowOff>
    </xdr:from>
    <xdr:ext cx="762000" cy="259045"/>
    <xdr:sp macro="" textlink="">
      <xdr:nvSpPr>
        <xdr:cNvPr id="471" name="テキスト ボックス 470"/>
        <xdr:cNvSpPr txBox="1"/>
      </xdr:nvSpPr>
      <xdr:spPr>
        <a:xfrm>
          <a:off x="14020800" y="273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96943</xdr:rowOff>
    </xdr:from>
    <xdr:to>
      <xdr:col>19</xdr:col>
      <xdr:colOff>533400</xdr:colOff>
      <xdr:row>18</xdr:row>
      <xdr:rowOff>27093</xdr:rowOff>
    </xdr:to>
    <xdr:sp macro="" textlink="">
      <xdr:nvSpPr>
        <xdr:cNvPr id="472" name="円/楕円 471"/>
        <xdr:cNvSpPr/>
      </xdr:nvSpPr>
      <xdr:spPr>
        <a:xfrm>
          <a:off x="13462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11870</xdr:rowOff>
    </xdr:from>
    <xdr:ext cx="762000" cy="259045"/>
    <xdr:sp macro="" textlink="">
      <xdr:nvSpPr>
        <xdr:cNvPr id="473" name="テキスト ボックス 472"/>
        <xdr:cNvSpPr txBox="1"/>
      </xdr:nvSpPr>
      <xdr:spPr>
        <a:xfrm>
          <a:off x="13131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人件費に係る経常収支比率は、平成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年度と比較して</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依然として類似団体平均を上回っている。団塊世代の退職とともに新規採用を抑制しているが、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111760</xdr:rowOff>
    </xdr:to>
    <xdr:cxnSp macro="">
      <xdr:nvCxnSpPr>
        <xdr:cNvPr id="66" name="直線コネクタ 65"/>
        <xdr:cNvCxnSpPr/>
      </xdr:nvCxnSpPr>
      <xdr:spPr>
        <a:xfrm>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134620</xdr:rowOff>
    </xdr:to>
    <xdr:cxnSp macro="">
      <xdr:nvCxnSpPr>
        <xdr:cNvPr id="69" name="直線コネクタ 68"/>
        <xdr:cNvCxnSpPr/>
      </xdr:nvCxnSpPr>
      <xdr:spPr>
        <a:xfrm flipV="1">
          <a:off x="3098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36</xdr:row>
      <xdr:rowOff>134620</xdr:rowOff>
    </xdr:to>
    <xdr:cxnSp macro="">
      <xdr:nvCxnSpPr>
        <xdr:cNvPr id="72" name="直線コネクタ 71"/>
        <xdr:cNvCxnSpPr/>
      </xdr:nvCxnSpPr>
      <xdr:spPr>
        <a:xfrm>
          <a:off x="2209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31750</xdr:rowOff>
    </xdr:to>
    <xdr:cxnSp macro="">
      <xdr:nvCxnSpPr>
        <xdr:cNvPr id="75" name="直線コネクタ 74"/>
        <xdr:cNvCxnSpPr/>
      </xdr:nvCxnSpPr>
      <xdr:spPr>
        <a:xfrm flipV="1">
          <a:off x="1320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5" name="円/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88" name="テキスト ボックス 87"/>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9" name="円/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物件費に係る経常収支比率は、前年度より</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の増となった。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127000</xdr:rowOff>
    </xdr:to>
    <xdr:cxnSp macro="">
      <xdr:nvCxnSpPr>
        <xdr:cNvPr id="127" name="直線コネクタ 126"/>
        <xdr:cNvCxnSpPr/>
      </xdr:nvCxnSpPr>
      <xdr:spPr>
        <a:xfrm>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12700</xdr:rowOff>
    </xdr:to>
    <xdr:cxnSp macro="">
      <xdr:nvCxnSpPr>
        <xdr:cNvPr id="130" name="直線コネクタ 129"/>
        <xdr:cNvCxnSpPr/>
      </xdr:nvCxnSpPr>
      <xdr:spPr>
        <a:xfrm>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15</xdr:row>
      <xdr:rowOff>146050</xdr:rowOff>
    </xdr:to>
    <xdr:cxnSp macro="">
      <xdr:nvCxnSpPr>
        <xdr:cNvPr id="133" name="直線コネクタ 132"/>
        <xdr:cNvCxnSpPr/>
      </xdr:nvCxnSpPr>
      <xdr:spPr>
        <a:xfrm>
          <a:off x="13893800" y="266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15</xdr:row>
      <xdr:rowOff>95250</xdr:rowOff>
    </xdr:to>
    <xdr:cxnSp macro="">
      <xdr:nvCxnSpPr>
        <xdr:cNvPr id="136" name="直線コネクタ 135"/>
        <xdr:cNvCxnSpPr/>
      </xdr:nvCxnSpPr>
      <xdr:spPr>
        <a:xfrm>
          <a:off x="13004800" y="2413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8" name="テキスト ボックス 137"/>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2" name="円/楕円 151"/>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53" name="テキスト ボックス 152"/>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4" name="円/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167822</xdr:rowOff>
    </xdr:to>
    <xdr:cxnSp macro="">
      <xdr:nvCxnSpPr>
        <xdr:cNvPr id="190" name="直線コネクタ 189"/>
        <xdr:cNvCxnSpPr/>
      </xdr:nvCxnSpPr>
      <xdr:spPr>
        <a:xfrm>
          <a:off x="3987800" y="94506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53522</xdr:rowOff>
    </xdr:to>
    <xdr:cxnSp macro="">
      <xdr:nvCxnSpPr>
        <xdr:cNvPr id="193" name="直線コネクタ 192"/>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55</xdr:row>
      <xdr:rowOff>53522</xdr:rowOff>
    </xdr:to>
    <xdr:cxnSp macro="">
      <xdr:nvCxnSpPr>
        <xdr:cNvPr id="196" name="直線コネクタ 195"/>
        <xdr:cNvCxnSpPr/>
      </xdr:nvCxnSpPr>
      <xdr:spPr>
        <a:xfrm>
          <a:off x="2209800" y="93036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55</xdr:row>
      <xdr:rowOff>20865</xdr:rowOff>
    </xdr:to>
    <xdr:cxnSp macro="">
      <xdr:nvCxnSpPr>
        <xdr:cNvPr id="199" name="直線コネクタ 198"/>
        <xdr:cNvCxnSpPr/>
      </xdr:nvCxnSpPr>
      <xdr:spPr>
        <a:xfrm flipV="1">
          <a:off x="1320800" y="9303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9" name="円/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0"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5" name="円/楕円 214"/>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6" name="テキスト ボックス 215"/>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その他に係る経常収支比率は、前年度比</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等の経営努力により、繰出金の抑制に努める必要があ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118835</xdr:rowOff>
    </xdr:from>
    <xdr:to>
      <xdr:col>24</xdr:col>
      <xdr:colOff>31750</xdr:colOff>
      <xdr:row>60</xdr:row>
      <xdr:rowOff>38826</xdr:rowOff>
    </xdr:to>
    <xdr:cxnSp macro="">
      <xdr:nvCxnSpPr>
        <xdr:cNvPr id="253" name="直線コネクタ 252"/>
        <xdr:cNvCxnSpPr/>
      </xdr:nvCxnSpPr>
      <xdr:spPr>
        <a:xfrm>
          <a:off x="15671800" y="1023438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118835</xdr:rowOff>
    </xdr:from>
    <xdr:to>
      <xdr:col>22</xdr:col>
      <xdr:colOff>565150</xdr:colOff>
      <xdr:row>60</xdr:row>
      <xdr:rowOff>45357</xdr:rowOff>
    </xdr:to>
    <xdr:cxnSp macro="">
      <xdr:nvCxnSpPr>
        <xdr:cNvPr id="256" name="直線コネクタ 255"/>
        <xdr:cNvCxnSpPr/>
      </xdr:nvCxnSpPr>
      <xdr:spPr>
        <a:xfrm flipV="1">
          <a:off x="14782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151493</xdr:rowOff>
    </xdr:from>
    <xdr:to>
      <xdr:col>21</xdr:col>
      <xdr:colOff>361950</xdr:colOff>
      <xdr:row>60</xdr:row>
      <xdr:rowOff>45357</xdr:rowOff>
    </xdr:to>
    <xdr:cxnSp macro="">
      <xdr:nvCxnSpPr>
        <xdr:cNvPr id="259" name="直線コネクタ 258"/>
        <xdr:cNvCxnSpPr/>
      </xdr:nvCxnSpPr>
      <xdr:spPr>
        <a:xfrm>
          <a:off x="13893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112865</xdr:rowOff>
    </xdr:from>
    <xdr:ext cx="762000" cy="259045"/>
    <xdr:sp macro="" textlink="">
      <xdr:nvSpPr>
        <xdr:cNvPr id="261" name="テキスト ボックス 260"/>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59</xdr:row>
      <xdr:rowOff>151493</xdr:rowOff>
    </xdr:to>
    <xdr:cxnSp macro="">
      <xdr:nvCxnSpPr>
        <xdr:cNvPr id="262" name="直線コネクタ 261"/>
        <xdr:cNvCxnSpPr/>
      </xdr:nvCxnSpPr>
      <xdr:spPr>
        <a:xfrm>
          <a:off x="13004800" y="1016254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80208</xdr:rowOff>
    </xdr:from>
    <xdr:ext cx="762000" cy="259045"/>
    <xdr:sp macro="" textlink="">
      <xdr:nvSpPr>
        <xdr:cNvPr id="264" name="テキスト ボックス 263"/>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6" name="テキスト ボックス 265"/>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159476</xdr:rowOff>
    </xdr:from>
    <xdr:to>
      <xdr:col>24</xdr:col>
      <xdr:colOff>82550</xdr:colOff>
      <xdr:row>60</xdr:row>
      <xdr:rowOff>89626</xdr:rowOff>
    </xdr:to>
    <xdr:sp macro="" textlink="">
      <xdr:nvSpPr>
        <xdr:cNvPr id="272" name="円/楕円 271"/>
        <xdr:cNvSpPr/>
      </xdr:nvSpPr>
      <xdr:spPr>
        <a:xfrm>
          <a:off x="164592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68053</xdr:rowOff>
    </xdr:from>
    <xdr:ext cx="762000" cy="259045"/>
    <xdr:sp macro="" textlink="">
      <xdr:nvSpPr>
        <xdr:cNvPr id="273" name="その他該当値テキスト"/>
        <xdr:cNvSpPr txBox="1"/>
      </xdr:nvSpPr>
      <xdr:spPr>
        <a:xfrm>
          <a:off x="16598900" y="1018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68035</xdr:rowOff>
    </xdr:from>
    <xdr:to>
      <xdr:col>22</xdr:col>
      <xdr:colOff>615950</xdr:colOff>
      <xdr:row>59</xdr:row>
      <xdr:rowOff>169635</xdr:rowOff>
    </xdr:to>
    <xdr:sp macro="" textlink="">
      <xdr:nvSpPr>
        <xdr:cNvPr id="274" name="円/楕円 273"/>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154412</xdr:rowOff>
    </xdr:from>
    <xdr:ext cx="736600" cy="259045"/>
    <xdr:sp macro="" textlink="">
      <xdr:nvSpPr>
        <xdr:cNvPr id="275" name="テキスト ボックス 274"/>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166007</xdr:rowOff>
    </xdr:from>
    <xdr:to>
      <xdr:col>21</xdr:col>
      <xdr:colOff>412750</xdr:colOff>
      <xdr:row>60</xdr:row>
      <xdr:rowOff>96157</xdr:rowOff>
    </xdr:to>
    <xdr:sp macro="" textlink="">
      <xdr:nvSpPr>
        <xdr:cNvPr id="276" name="円/楕円 275"/>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80934</xdr:rowOff>
    </xdr:from>
    <xdr:ext cx="762000" cy="259045"/>
    <xdr:sp macro="" textlink="">
      <xdr:nvSpPr>
        <xdr:cNvPr id="277" name="テキスト ボックス 276"/>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100693</xdr:rowOff>
    </xdr:from>
    <xdr:to>
      <xdr:col>20</xdr:col>
      <xdr:colOff>209550</xdr:colOff>
      <xdr:row>60</xdr:row>
      <xdr:rowOff>30843</xdr:rowOff>
    </xdr:to>
    <xdr:sp macro="" textlink="">
      <xdr:nvSpPr>
        <xdr:cNvPr id="278" name="円/楕円 277"/>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15620</xdr:rowOff>
    </xdr:from>
    <xdr:ext cx="762000" cy="259045"/>
    <xdr:sp macro="" textlink="">
      <xdr:nvSpPr>
        <xdr:cNvPr id="279" name="テキスト ボックス 278"/>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80" name="円/楕円 279"/>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81" name="テキスト ボックス 280"/>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補助費等については、前年度比</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、依然として</a:t>
          </a:r>
          <a:r>
            <a:rPr kumimoji="1" lang="ja-JP" altLang="en-US" sz="1200">
              <a:solidFill>
                <a:schemeClr val="dk1"/>
              </a:solidFill>
              <a:effectLst/>
              <a:latin typeface="+mn-lt"/>
              <a:ea typeface="+mn-ea"/>
              <a:cs typeface="+mn-cs"/>
            </a:rPr>
            <a:t>全国平均</a:t>
          </a:r>
          <a:r>
            <a:rPr kumimoji="1" lang="ja-JP" altLang="ja-JP" sz="1200">
              <a:solidFill>
                <a:schemeClr val="dk1"/>
              </a:solidFill>
              <a:effectLst/>
              <a:latin typeface="+mn-lt"/>
              <a:ea typeface="+mn-ea"/>
              <a:cs typeface="+mn-cs"/>
            </a:rPr>
            <a:t>を上回っている。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131572</xdr:rowOff>
    </xdr:to>
    <xdr:cxnSp macro="">
      <xdr:nvCxnSpPr>
        <xdr:cNvPr id="311" name="直線コネクタ 310"/>
        <xdr:cNvCxnSpPr/>
      </xdr:nvCxnSpPr>
      <xdr:spPr>
        <a:xfrm>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117856</xdr:rowOff>
    </xdr:to>
    <xdr:cxnSp macro="">
      <xdr:nvCxnSpPr>
        <xdr:cNvPr id="314" name="直線コネクタ 313"/>
        <xdr:cNvCxnSpPr/>
      </xdr:nvCxnSpPr>
      <xdr:spPr>
        <a:xfrm flipV="1">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149860</xdr:rowOff>
    </xdr:to>
    <xdr:cxnSp macro="">
      <xdr:nvCxnSpPr>
        <xdr:cNvPr id="317" name="直線コネクタ 316"/>
        <xdr:cNvCxnSpPr/>
      </xdr:nvCxnSpPr>
      <xdr:spPr>
        <a:xfrm flipV="1">
          <a:off x="13893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9" name="テキスト ボックス 31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149860</xdr:rowOff>
    </xdr:to>
    <xdr:cxnSp macro="">
      <xdr:nvCxnSpPr>
        <xdr:cNvPr id="320" name="直線コネクタ 319"/>
        <xdr:cNvCxnSpPr/>
      </xdr:nvCxnSpPr>
      <xdr:spPr>
        <a:xfrm>
          <a:off x="13004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2" name="テキスト ボックス 32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30" name="円/楕円 329"/>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97299</xdr:rowOff>
    </xdr:from>
    <xdr:ext cx="762000" cy="259045"/>
    <xdr:sp macro="" textlink="">
      <xdr:nvSpPr>
        <xdr:cNvPr id="331"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2" name="円/楕円 33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33" name="テキスト ボックス 332"/>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4" name="円/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6" name="円/楕円 335"/>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7" name="テキスト ボックス 336"/>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8" name="円/楕円 33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9" name="テキスト ボックス 338"/>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50" b="0" i="0" baseline="0">
              <a:solidFill>
                <a:schemeClr val="dk1"/>
              </a:solidFill>
              <a:effectLst/>
              <a:latin typeface="+mn-lt"/>
              <a:ea typeface="+mn-ea"/>
              <a:cs typeface="+mn-cs"/>
            </a:rPr>
            <a:t>　公債費に係る経常収支比率は、類似団体平均・全国平均・岐阜県平均ともに下回っている。現在高も平成</a:t>
          </a:r>
          <a:r>
            <a:rPr kumimoji="1" lang="en-US" altLang="ja-JP" sz="1150" b="0" i="0" baseline="0">
              <a:solidFill>
                <a:schemeClr val="dk1"/>
              </a:solidFill>
              <a:effectLst/>
              <a:latin typeface="+mn-lt"/>
              <a:ea typeface="+mn-ea"/>
              <a:cs typeface="+mn-cs"/>
            </a:rPr>
            <a:t>13</a:t>
          </a:r>
          <a:r>
            <a:rPr kumimoji="1" lang="ja-JP" altLang="ja-JP" sz="1150" b="0" i="0" baseline="0">
              <a:solidFill>
                <a:schemeClr val="dk1"/>
              </a:solidFill>
              <a:effectLst/>
              <a:latin typeface="+mn-lt"/>
              <a:ea typeface="+mn-ea"/>
              <a:cs typeface="+mn-cs"/>
            </a:rPr>
            <a:t>年度以降は減少しており、建設地方債発行抑制により、公債費も減少する見込みである。ただし、下水道や病院等公営企業債の償還に充てたとされる繰入金の人口</a:t>
          </a:r>
          <a:r>
            <a:rPr kumimoji="1" lang="en-US" altLang="ja-JP" sz="1150" b="0" i="0" baseline="0">
              <a:solidFill>
                <a:schemeClr val="dk1"/>
              </a:solidFill>
              <a:effectLst/>
              <a:latin typeface="+mn-lt"/>
              <a:ea typeface="+mn-ea"/>
              <a:cs typeface="+mn-cs"/>
            </a:rPr>
            <a:t>1</a:t>
          </a:r>
          <a:r>
            <a:rPr kumimoji="1" lang="ja-JP" altLang="ja-JP" sz="1150" b="0" i="0" baseline="0">
              <a:solidFill>
                <a:schemeClr val="dk1"/>
              </a:solidFill>
              <a:effectLst/>
              <a:latin typeface="+mn-lt"/>
              <a:ea typeface="+mn-ea"/>
              <a:cs typeface="+mn-cs"/>
            </a:rPr>
            <a:t>人あたりの決算額は、類似団体平均を大幅に上回っており、今後も引き続き厳しい財政運営となることが予想される。そのため、地方債の発行抑制とともに、公営企業会計の料金適正化や経営の効率化、借入条件の見直しも含め、徹底した行財政改革を推進し、公債費の抑制に努める。</a:t>
          </a:r>
          <a:endParaRPr lang="ja-JP" altLang="ja-JP" sz="1150">
            <a:effectLst/>
          </a:endParaRPr>
        </a:p>
        <a:p>
          <a:endParaRPr kumimoji="1" lang="ja-JP" altLang="en-US" sz="11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69850</xdr:rowOff>
    </xdr:from>
    <xdr:to>
      <xdr:col>7</xdr:col>
      <xdr:colOff>15875</xdr:colOff>
      <xdr:row>73</xdr:row>
      <xdr:rowOff>107950</xdr:rowOff>
    </xdr:to>
    <xdr:cxnSp macro="">
      <xdr:nvCxnSpPr>
        <xdr:cNvPr id="372" name="直線コネクタ 371"/>
        <xdr:cNvCxnSpPr/>
      </xdr:nvCxnSpPr>
      <xdr:spPr>
        <a:xfrm flipV="1">
          <a:off x="3987800" y="1258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74</xdr:row>
      <xdr:rowOff>73660</xdr:rowOff>
    </xdr:to>
    <xdr:cxnSp macro="">
      <xdr:nvCxnSpPr>
        <xdr:cNvPr id="375" name="直線コネクタ 374"/>
        <xdr:cNvCxnSpPr/>
      </xdr:nvCxnSpPr>
      <xdr:spPr>
        <a:xfrm flipV="1">
          <a:off x="3098800" y="12623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73660</xdr:rowOff>
    </xdr:from>
    <xdr:to>
      <xdr:col>4</xdr:col>
      <xdr:colOff>346075</xdr:colOff>
      <xdr:row>74</xdr:row>
      <xdr:rowOff>119380</xdr:rowOff>
    </xdr:to>
    <xdr:cxnSp macro="">
      <xdr:nvCxnSpPr>
        <xdr:cNvPr id="378" name="直線コネクタ 377"/>
        <xdr:cNvCxnSpPr/>
      </xdr:nvCxnSpPr>
      <xdr:spPr>
        <a:xfrm flipV="1">
          <a:off x="2209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75</xdr:row>
      <xdr:rowOff>31750</xdr:rowOff>
    </xdr:to>
    <xdr:cxnSp macro="">
      <xdr:nvCxnSpPr>
        <xdr:cNvPr id="381" name="直線コネクタ 380"/>
        <xdr:cNvCxnSpPr/>
      </xdr:nvCxnSpPr>
      <xdr:spPr>
        <a:xfrm flipV="1">
          <a:off x="1320800" y="12806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3" name="テキスト ボックス 382"/>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19050</xdr:rowOff>
    </xdr:from>
    <xdr:to>
      <xdr:col>7</xdr:col>
      <xdr:colOff>66675</xdr:colOff>
      <xdr:row>73</xdr:row>
      <xdr:rowOff>120650</xdr:rowOff>
    </xdr:to>
    <xdr:sp macro="" textlink="">
      <xdr:nvSpPr>
        <xdr:cNvPr id="391" name="円/楕円 390"/>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35577</xdr:rowOff>
    </xdr:from>
    <xdr:ext cx="762000" cy="259045"/>
    <xdr:sp macro="" textlink="">
      <xdr:nvSpPr>
        <xdr:cNvPr id="392" name="公債費該当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93" name="円/楕円 392"/>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94" name="テキスト ボックス 393"/>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22860</xdr:rowOff>
    </xdr:from>
    <xdr:to>
      <xdr:col>4</xdr:col>
      <xdr:colOff>396875</xdr:colOff>
      <xdr:row>74</xdr:row>
      <xdr:rowOff>124460</xdr:rowOff>
    </xdr:to>
    <xdr:sp macro="" textlink="">
      <xdr:nvSpPr>
        <xdr:cNvPr id="395" name="円/楕円 394"/>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134637</xdr:rowOff>
    </xdr:from>
    <xdr:ext cx="762000" cy="259045"/>
    <xdr:sp macro="" textlink="">
      <xdr:nvSpPr>
        <xdr:cNvPr id="396" name="テキスト ボックス 395"/>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68580</xdr:rowOff>
    </xdr:from>
    <xdr:to>
      <xdr:col>3</xdr:col>
      <xdr:colOff>193675</xdr:colOff>
      <xdr:row>74</xdr:row>
      <xdr:rowOff>170180</xdr:rowOff>
    </xdr:to>
    <xdr:sp macro="" textlink="">
      <xdr:nvSpPr>
        <xdr:cNvPr id="397" name="円/楕円 396"/>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8907</xdr:rowOff>
    </xdr:from>
    <xdr:ext cx="762000" cy="259045"/>
    <xdr:sp macro="" textlink="">
      <xdr:nvSpPr>
        <xdr:cNvPr id="398" name="テキスト ボックス 397"/>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99" name="円/楕円 398"/>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400" name="テキスト ボックス 399"/>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79</xdr:row>
      <xdr:rowOff>65278</xdr:rowOff>
    </xdr:to>
    <xdr:cxnSp macro="">
      <xdr:nvCxnSpPr>
        <xdr:cNvPr id="431" name="直線コネクタ 430"/>
        <xdr:cNvCxnSpPr/>
      </xdr:nvCxnSpPr>
      <xdr:spPr>
        <a:xfrm>
          <a:off x="15671800" y="134178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154432</xdr:rowOff>
    </xdr:to>
    <xdr:cxnSp macro="">
      <xdr:nvCxnSpPr>
        <xdr:cNvPr id="434" name="直線コネクタ 433"/>
        <xdr:cNvCxnSpPr/>
      </xdr:nvCxnSpPr>
      <xdr:spPr>
        <a:xfrm flipV="1">
          <a:off x="14782800" y="134178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72137</xdr:rowOff>
    </xdr:from>
    <xdr:to>
      <xdr:col>21</xdr:col>
      <xdr:colOff>361950</xdr:colOff>
      <xdr:row>78</xdr:row>
      <xdr:rowOff>154432</xdr:rowOff>
    </xdr:to>
    <xdr:cxnSp macro="">
      <xdr:nvCxnSpPr>
        <xdr:cNvPr id="437" name="直線コネクタ 436"/>
        <xdr:cNvCxnSpPr/>
      </xdr:nvCxnSpPr>
      <xdr:spPr>
        <a:xfrm>
          <a:off x="13893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9" name="テキスト ボックス 438"/>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133858</xdr:rowOff>
    </xdr:from>
    <xdr:to>
      <xdr:col>20</xdr:col>
      <xdr:colOff>158750</xdr:colOff>
      <xdr:row>78</xdr:row>
      <xdr:rowOff>72137</xdr:rowOff>
    </xdr:to>
    <xdr:cxnSp macro="">
      <xdr:nvCxnSpPr>
        <xdr:cNvPr id="440" name="直線コネクタ 439"/>
        <xdr:cNvCxnSpPr/>
      </xdr:nvCxnSpPr>
      <xdr:spPr>
        <a:xfrm>
          <a:off x="13004800" y="133355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42" name="テキスト ボックス 44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44" name="テキスト ボックス 443"/>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14478</xdr:rowOff>
    </xdr:from>
    <xdr:to>
      <xdr:col>24</xdr:col>
      <xdr:colOff>82550</xdr:colOff>
      <xdr:row>79</xdr:row>
      <xdr:rowOff>116078</xdr:rowOff>
    </xdr:to>
    <xdr:sp macro="" textlink="">
      <xdr:nvSpPr>
        <xdr:cNvPr id="450" name="円/楕円 449"/>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158005</xdr:rowOff>
    </xdr:from>
    <xdr:ext cx="762000" cy="259045"/>
    <xdr:sp macro="" textlink="">
      <xdr:nvSpPr>
        <xdr:cNvPr id="451"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52" name="円/楕円 451"/>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53" name="テキスト ボックス 452"/>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103632</xdr:rowOff>
    </xdr:from>
    <xdr:to>
      <xdr:col>21</xdr:col>
      <xdr:colOff>412750</xdr:colOff>
      <xdr:row>79</xdr:row>
      <xdr:rowOff>33782</xdr:rowOff>
    </xdr:to>
    <xdr:sp macro="" textlink="">
      <xdr:nvSpPr>
        <xdr:cNvPr id="454" name="円/楕円 453"/>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18559</xdr:rowOff>
    </xdr:from>
    <xdr:ext cx="762000" cy="259045"/>
    <xdr:sp macro="" textlink="">
      <xdr:nvSpPr>
        <xdr:cNvPr id="455" name="テキスト ボックス 454"/>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21337</xdr:rowOff>
    </xdr:from>
    <xdr:to>
      <xdr:col>20</xdr:col>
      <xdr:colOff>209550</xdr:colOff>
      <xdr:row>78</xdr:row>
      <xdr:rowOff>122937</xdr:rowOff>
    </xdr:to>
    <xdr:sp macro="" textlink="">
      <xdr:nvSpPr>
        <xdr:cNvPr id="456" name="円/楕円 455"/>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107714</xdr:rowOff>
    </xdr:from>
    <xdr:ext cx="762000" cy="259045"/>
    <xdr:sp macro="" textlink="">
      <xdr:nvSpPr>
        <xdr:cNvPr id="457" name="テキスト ボックス 456"/>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8" name="円/楕円 457"/>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169435</xdr:rowOff>
    </xdr:from>
    <xdr:ext cx="762000" cy="259045"/>
    <xdr:sp macro="" textlink="">
      <xdr:nvSpPr>
        <xdr:cNvPr id="459" name="テキスト ボックス 458"/>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109512</xdr:rowOff>
    </xdr:from>
    <xdr:to>
      <xdr:col>4</xdr:col>
      <xdr:colOff>1117600</xdr:colOff>
      <xdr:row>15</xdr:row>
      <xdr:rowOff>118561</xdr:rowOff>
    </xdr:to>
    <xdr:cxnSp macro="">
      <xdr:nvCxnSpPr>
        <xdr:cNvPr id="50" name="直線コネクタ 49"/>
        <xdr:cNvCxnSpPr/>
      </xdr:nvCxnSpPr>
      <xdr:spPr bwMode="auto">
        <a:xfrm flipV="1">
          <a:off x="5003800" y="2728887"/>
          <a:ext cx="6477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118561</xdr:rowOff>
    </xdr:from>
    <xdr:to>
      <xdr:col>4</xdr:col>
      <xdr:colOff>469900</xdr:colOff>
      <xdr:row>15</xdr:row>
      <xdr:rowOff>150451</xdr:rowOff>
    </xdr:to>
    <xdr:cxnSp macro="">
      <xdr:nvCxnSpPr>
        <xdr:cNvPr id="53" name="直線コネクタ 52"/>
        <xdr:cNvCxnSpPr/>
      </xdr:nvCxnSpPr>
      <xdr:spPr bwMode="auto">
        <a:xfrm flipV="1">
          <a:off x="4305300" y="2737936"/>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150451</xdr:rowOff>
    </xdr:from>
    <xdr:to>
      <xdr:col>3</xdr:col>
      <xdr:colOff>904875</xdr:colOff>
      <xdr:row>15</xdr:row>
      <xdr:rowOff>167195</xdr:rowOff>
    </xdr:to>
    <xdr:cxnSp macro="">
      <xdr:nvCxnSpPr>
        <xdr:cNvPr id="56" name="直線コネクタ 55"/>
        <xdr:cNvCxnSpPr/>
      </xdr:nvCxnSpPr>
      <xdr:spPr bwMode="auto">
        <a:xfrm flipV="1">
          <a:off x="3606800" y="2769826"/>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107436</xdr:rowOff>
    </xdr:from>
    <xdr:to>
      <xdr:col>3</xdr:col>
      <xdr:colOff>206375</xdr:colOff>
      <xdr:row>15</xdr:row>
      <xdr:rowOff>167195</xdr:rowOff>
    </xdr:to>
    <xdr:cxnSp macro="">
      <xdr:nvCxnSpPr>
        <xdr:cNvPr id="59" name="直線コネクタ 58"/>
        <xdr:cNvCxnSpPr/>
      </xdr:nvCxnSpPr>
      <xdr:spPr bwMode="auto">
        <a:xfrm>
          <a:off x="2908300" y="2726811"/>
          <a:ext cx="698500" cy="5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58712</xdr:rowOff>
    </xdr:from>
    <xdr:to>
      <xdr:col>5</xdr:col>
      <xdr:colOff>34925</xdr:colOff>
      <xdr:row>15</xdr:row>
      <xdr:rowOff>160312</xdr:rowOff>
    </xdr:to>
    <xdr:sp macro="" textlink="">
      <xdr:nvSpPr>
        <xdr:cNvPr id="69" name="円/楕円 68"/>
        <xdr:cNvSpPr/>
      </xdr:nvSpPr>
      <xdr:spPr bwMode="auto">
        <a:xfrm>
          <a:off x="5600700" y="267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30789</xdr:rowOff>
    </xdr:from>
    <xdr:ext cx="762000" cy="259045"/>
    <xdr:sp macro="" textlink="">
      <xdr:nvSpPr>
        <xdr:cNvPr id="70" name="人口1人当たり決算額の推移該当値テキスト130"/>
        <xdr:cNvSpPr txBox="1"/>
      </xdr:nvSpPr>
      <xdr:spPr>
        <a:xfrm>
          <a:off x="5740400" y="265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67761</xdr:rowOff>
    </xdr:from>
    <xdr:to>
      <xdr:col>4</xdr:col>
      <xdr:colOff>520700</xdr:colOff>
      <xdr:row>15</xdr:row>
      <xdr:rowOff>169361</xdr:rowOff>
    </xdr:to>
    <xdr:sp macro="" textlink="">
      <xdr:nvSpPr>
        <xdr:cNvPr id="71" name="円/楕円 70"/>
        <xdr:cNvSpPr/>
      </xdr:nvSpPr>
      <xdr:spPr bwMode="auto">
        <a:xfrm>
          <a:off x="4953000" y="268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154138</xdr:rowOff>
    </xdr:from>
    <xdr:ext cx="736600" cy="259045"/>
    <xdr:sp macro="" textlink="">
      <xdr:nvSpPr>
        <xdr:cNvPr id="72" name="テキスト ボックス 71"/>
        <xdr:cNvSpPr txBox="1"/>
      </xdr:nvSpPr>
      <xdr:spPr>
        <a:xfrm>
          <a:off x="4622800" y="2773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99651</xdr:rowOff>
    </xdr:from>
    <xdr:to>
      <xdr:col>3</xdr:col>
      <xdr:colOff>955675</xdr:colOff>
      <xdr:row>16</xdr:row>
      <xdr:rowOff>29801</xdr:rowOff>
    </xdr:to>
    <xdr:sp macro="" textlink="">
      <xdr:nvSpPr>
        <xdr:cNvPr id="73" name="円/楕円 72"/>
        <xdr:cNvSpPr/>
      </xdr:nvSpPr>
      <xdr:spPr bwMode="auto">
        <a:xfrm>
          <a:off x="4254500" y="271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39978</xdr:rowOff>
    </xdr:from>
    <xdr:ext cx="762000" cy="259045"/>
    <xdr:sp macro="" textlink="">
      <xdr:nvSpPr>
        <xdr:cNvPr id="74" name="テキスト ボックス 73"/>
        <xdr:cNvSpPr txBox="1"/>
      </xdr:nvSpPr>
      <xdr:spPr>
        <a:xfrm>
          <a:off x="3924300" y="248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81,269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116395</xdr:rowOff>
    </xdr:from>
    <xdr:to>
      <xdr:col>3</xdr:col>
      <xdr:colOff>257175</xdr:colOff>
      <xdr:row>16</xdr:row>
      <xdr:rowOff>46545</xdr:rowOff>
    </xdr:to>
    <xdr:sp macro="" textlink="">
      <xdr:nvSpPr>
        <xdr:cNvPr id="75" name="円/楕円 74"/>
        <xdr:cNvSpPr/>
      </xdr:nvSpPr>
      <xdr:spPr bwMode="auto">
        <a:xfrm>
          <a:off x="35560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56722</xdr:rowOff>
    </xdr:from>
    <xdr:ext cx="762000" cy="259045"/>
    <xdr:sp macro="" textlink="">
      <xdr:nvSpPr>
        <xdr:cNvPr id="76" name="テキスト ボックス 75"/>
        <xdr:cNvSpPr txBox="1"/>
      </xdr:nvSpPr>
      <xdr:spPr>
        <a:xfrm>
          <a:off x="3225800" y="250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56636</xdr:rowOff>
    </xdr:from>
    <xdr:to>
      <xdr:col>2</xdr:col>
      <xdr:colOff>692150</xdr:colOff>
      <xdr:row>15</xdr:row>
      <xdr:rowOff>158236</xdr:rowOff>
    </xdr:to>
    <xdr:sp macro="" textlink="">
      <xdr:nvSpPr>
        <xdr:cNvPr id="77" name="円/楕円 76"/>
        <xdr:cNvSpPr/>
      </xdr:nvSpPr>
      <xdr:spPr bwMode="auto">
        <a:xfrm>
          <a:off x="2857500" y="267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168413</xdr:rowOff>
    </xdr:from>
    <xdr:ext cx="762000" cy="259045"/>
    <xdr:sp macro="" textlink="">
      <xdr:nvSpPr>
        <xdr:cNvPr id="78" name="テキスト ボックス 77"/>
        <xdr:cNvSpPr txBox="1"/>
      </xdr:nvSpPr>
      <xdr:spPr>
        <a:xfrm>
          <a:off x="2527300" y="24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305033</xdr:rowOff>
    </xdr:from>
    <xdr:to>
      <xdr:col>4</xdr:col>
      <xdr:colOff>1117600</xdr:colOff>
      <xdr:row>35</xdr:row>
      <xdr:rowOff>324168</xdr:rowOff>
    </xdr:to>
    <xdr:cxnSp macro="">
      <xdr:nvCxnSpPr>
        <xdr:cNvPr id="110" name="直線コネクタ 109"/>
        <xdr:cNvCxnSpPr/>
      </xdr:nvCxnSpPr>
      <xdr:spPr bwMode="auto">
        <a:xfrm>
          <a:off x="5003800" y="6915383"/>
          <a:ext cx="647700" cy="19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308944</xdr:rowOff>
    </xdr:from>
    <xdr:ext cx="762000" cy="259045"/>
    <xdr:sp macro="" textlink="">
      <xdr:nvSpPr>
        <xdr:cNvPr id="111" name="人口1人当たり決算額の推移平均値テキスト445"/>
        <xdr:cNvSpPr txBox="1"/>
      </xdr:nvSpPr>
      <xdr:spPr>
        <a:xfrm>
          <a:off x="5740400" y="6919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249827</xdr:rowOff>
    </xdr:from>
    <xdr:to>
      <xdr:col>4</xdr:col>
      <xdr:colOff>469900</xdr:colOff>
      <xdr:row>35</xdr:row>
      <xdr:rowOff>305033</xdr:rowOff>
    </xdr:to>
    <xdr:cxnSp macro="">
      <xdr:nvCxnSpPr>
        <xdr:cNvPr id="113" name="直線コネクタ 112"/>
        <xdr:cNvCxnSpPr/>
      </xdr:nvCxnSpPr>
      <xdr:spPr bwMode="auto">
        <a:xfrm>
          <a:off x="4305300" y="6860177"/>
          <a:ext cx="698500" cy="5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249827</xdr:rowOff>
    </xdr:from>
    <xdr:to>
      <xdr:col>3</xdr:col>
      <xdr:colOff>904875</xdr:colOff>
      <xdr:row>35</xdr:row>
      <xdr:rowOff>263292</xdr:rowOff>
    </xdr:to>
    <xdr:cxnSp macro="">
      <xdr:nvCxnSpPr>
        <xdr:cNvPr id="116" name="直線コネクタ 115"/>
        <xdr:cNvCxnSpPr/>
      </xdr:nvCxnSpPr>
      <xdr:spPr bwMode="auto">
        <a:xfrm flipV="1">
          <a:off x="3606800" y="6860177"/>
          <a:ext cx="6985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201569</xdr:rowOff>
    </xdr:from>
    <xdr:to>
      <xdr:col>3</xdr:col>
      <xdr:colOff>206375</xdr:colOff>
      <xdr:row>35</xdr:row>
      <xdr:rowOff>263292</xdr:rowOff>
    </xdr:to>
    <xdr:cxnSp macro="">
      <xdr:nvCxnSpPr>
        <xdr:cNvPr id="119" name="直線コネクタ 118"/>
        <xdr:cNvCxnSpPr/>
      </xdr:nvCxnSpPr>
      <xdr:spPr bwMode="auto">
        <a:xfrm>
          <a:off x="2908300" y="6811919"/>
          <a:ext cx="698500" cy="6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317662</xdr:rowOff>
    </xdr:from>
    <xdr:ext cx="762000" cy="259045"/>
    <xdr:sp macro="" textlink="">
      <xdr:nvSpPr>
        <xdr:cNvPr id="121" name="テキスト ボックス 120"/>
        <xdr:cNvSpPr txBox="1"/>
      </xdr:nvSpPr>
      <xdr:spPr>
        <a:xfrm>
          <a:off x="32258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273368</xdr:rowOff>
    </xdr:from>
    <xdr:to>
      <xdr:col>5</xdr:col>
      <xdr:colOff>34925</xdr:colOff>
      <xdr:row>36</xdr:row>
      <xdr:rowOff>32068</xdr:rowOff>
    </xdr:to>
    <xdr:sp macro="" textlink="">
      <xdr:nvSpPr>
        <xdr:cNvPr id="129" name="円/楕円 128"/>
        <xdr:cNvSpPr/>
      </xdr:nvSpPr>
      <xdr:spPr bwMode="auto">
        <a:xfrm>
          <a:off x="5600700" y="688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118445</xdr:rowOff>
    </xdr:from>
    <xdr:ext cx="762000" cy="259045"/>
    <xdr:sp macro="" textlink="">
      <xdr:nvSpPr>
        <xdr:cNvPr id="130" name="人口1人当たり決算額の推移該当値テキスト445"/>
        <xdr:cNvSpPr txBox="1"/>
      </xdr:nvSpPr>
      <xdr:spPr>
        <a:xfrm>
          <a:off x="5740400" y="672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254233</xdr:rowOff>
    </xdr:from>
    <xdr:to>
      <xdr:col>4</xdr:col>
      <xdr:colOff>520700</xdr:colOff>
      <xdr:row>36</xdr:row>
      <xdr:rowOff>12933</xdr:rowOff>
    </xdr:to>
    <xdr:sp macro="" textlink="">
      <xdr:nvSpPr>
        <xdr:cNvPr id="131" name="円/楕円 130"/>
        <xdr:cNvSpPr/>
      </xdr:nvSpPr>
      <xdr:spPr bwMode="auto">
        <a:xfrm>
          <a:off x="4953000" y="686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23110</xdr:rowOff>
    </xdr:from>
    <xdr:ext cx="736600" cy="259045"/>
    <xdr:sp macro="" textlink="">
      <xdr:nvSpPr>
        <xdr:cNvPr id="132" name="テキスト ボックス 131"/>
        <xdr:cNvSpPr txBox="1"/>
      </xdr:nvSpPr>
      <xdr:spPr>
        <a:xfrm>
          <a:off x="4622800" y="6633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199027</xdr:rowOff>
    </xdr:from>
    <xdr:to>
      <xdr:col>3</xdr:col>
      <xdr:colOff>955675</xdr:colOff>
      <xdr:row>35</xdr:row>
      <xdr:rowOff>300627</xdr:rowOff>
    </xdr:to>
    <xdr:sp macro="" textlink="">
      <xdr:nvSpPr>
        <xdr:cNvPr id="133" name="円/楕円 132"/>
        <xdr:cNvSpPr/>
      </xdr:nvSpPr>
      <xdr:spPr bwMode="auto">
        <a:xfrm>
          <a:off x="4254500" y="680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310804</xdr:rowOff>
    </xdr:from>
    <xdr:ext cx="762000" cy="259045"/>
    <xdr:sp macro="" textlink="">
      <xdr:nvSpPr>
        <xdr:cNvPr id="134" name="テキスト ボックス 133"/>
        <xdr:cNvSpPr txBox="1"/>
      </xdr:nvSpPr>
      <xdr:spPr>
        <a:xfrm>
          <a:off x="3924300" y="657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212492</xdr:rowOff>
    </xdr:from>
    <xdr:to>
      <xdr:col>3</xdr:col>
      <xdr:colOff>257175</xdr:colOff>
      <xdr:row>35</xdr:row>
      <xdr:rowOff>314092</xdr:rowOff>
    </xdr:to>
    <xdr:sp macro="" textlink="">
      <xdr:nvSpPr>
        <xdr:cNvPr id="135" name="円/楕円 134"/>
        <xdr:cNvSpPr/>
      </xdr:nvSpPr>
      <xdr:spPr bwMode="auto">
        <a:xfrm>
          <a:off x="3556000" y="682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298869</xdr:rowOff>
    </xdr:from>
    <xdr:ext cx="762000" cy="259045"/>
    <xdr:sp macro="" textlink="">
      <xdr:nvSpPr>
        <xdr:cNvPr id="136" name="テキスト ボックス 135"/>
        <xdr:cNvSpPr txBox="1"/>
      </xdr:nvSpPr>
      <xdr:spPr>
        <a:xfrm>
          <a:off x="3225800" y="690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150769</xdr:rowOff>
    </xdr:from>
    <xdr:to>
      <xdr:col>2</xdr:col>
      <xdr:colOff>692150</xdr:colOff>
      <xdr:row>35</xdr:row>
      <xdr:rowOff>252369</xdr:rowOff>
    </xdr:to>
    <xdr:sp macro="" textlink="">
      <xdr:nvSpPr>
        <xdr:cNvPr id="137" name="円/楕円 136"/>
        <xdr:cNvSpPr/>
      </xdr:nvSpPr>
      <xdr:spPr bwMode="auto">
        <a:xfrm>
          <a:off x="2857500" y="676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262546</xdr:rowOff>
    </xdr:from>
    <xdr:ext cx="762000" cy="259045"/>
    <xdr:sp macro="" textlink="">
      <xdr:nvSpPr>
        <xdr:cNvPr id="138" name="テキスト ボックス 137"/>
        <xdr:cNvSpPr txBox="1"/>
      </xdr:nvSpPr>
      <xdr:spPr>
        <a:xfrm>
          <a:off x="2527300" y="652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157371</xdr:rowOff>
    </xdr:from>
    <xdr:to>
      <xdr:col>6</xdr:col>
      <xdr:colOff>511175</xdr:colOff>
      <xdr:row>34</xdr:row>
      <xdr:rowOff>162606</xdr:rowOff>
    </xdr:to>
    <xdr:cxnSp macro="">
      <xdr:nvCxnSpPr>
        <xdr:cNvPr id="59" name="直線コネクタ 58"/>
        <xdr:cNvCxnSpPr/>
      </xdr:nvCxnSpPr>
      <xdr:spPr>
        <a:xfrm>
          <a:off x="3797300" y="5986671"/>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157371</xdr:rowOff>
    </xdr:from>
    <xdr:to>
      <xdr:col>5</xdr:col>
      <xdr:colOff>358775</xdr:colOff>
      <xdr:row>35</xdr:row>
      <xdr:rowOff>24920</xdr:rowOff>
    </xdr:to>
    <xdr:cxnSp macro="">
      <xdr:nvCxnSpPr>
        <xdr:cNvPr id="62" name="直線コネクタ 61"/>
        <xdr:cNvCxnSpPr/>
      </xdr:nvCxnSpPr>
      <xdr:spPr>
        <a:xfrm flipV="1">
          <a:off x="2908300" y="5986671"/>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24920</xdr:rowOff>
    </xdr:from>
    <xdr:to>
      <xdr:col>4</xdr:col>
      <xdr:colOff>155575</xdr:colOff>
      <xdr:row>35</xdr:row>
      <xdr:rowOff>64559</xdr:rowOff>
    </xdr:to>
    <xdr:cxnSp macro="">
      <xdr:nvCxnSpPr>
        <xdr:cNvPr id="65" name="直線コネクタ 64"/>
        <xdr:cNvCxnSpPr/>
      </xdr:nvCxnSpPr>
      <xdr:spPr>
        <a:xfrm flipV="1">
          <a:off x="2019300" y="6025670"/>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70985</xdr:rowOff>
    </xdr:from>
    <xdr:ext cx="534377" cy="259045"/>
    <xdr:sp macro="" textlink="">
      <xdr:nvSpPr>
        <xdr:cNvPr id="67" name="テキスト ボックス 66"/>
        <xdr:cNvSpPr txBox="1"/>
      </xdr:nvSpPr>
      <xdr:spPr>
        <a:xfrm>
          <a:off x="2641111" y="60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135105</xdr:rowOff>
    </xdr:from>
    <xdr:to>
      <xdr:col>2</xdr:col>
      <xdr:colOff>638175</xdr:colOff>
      <xdr:row>35</xdr:row>
      <xdr:rowOff>64559</xdr:rowOff>
    </xdr:to>
    <xdr:cxnSp macro="">
      <xdr:nvCxnSpPr>
        <xdr:cNvPr id="68" name="直線コネクタ 67"/>
        <xdr:cNvCxnSpPr/>
      </xdr:nvCxnSpPr>
      <xdr:spPr>
        <a:xfrm>
          <a:off x="1130300" y="5964405"/>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129280</xdr:rowOff>
    </xdr:from>
    <xdr:ext cx="534377" cy="259045"/>
    <xdr:sp macro="" textlink="">
      <xdr:nvSpPr>
        <xdr:cNvPr id="70" name="テキスト ボックス 69"/>
        <xdr:cNvSpPr txBox="1"/>
      </xdr:nvSpPr>
      <xdr:spPr>
        <a:xfrm>
          <a:off x="1752111" y="57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25838</xdr:rowOff>
    </xdr:from>
    <xdr:ext cx="534377" cy="259045"/>
    <xdr:sp macro="" textlink="">
      <xdr:nvSpPr>
        <xdr:cNvPr id="72" name="テキスト ボックス 71"/>
        <xdr:cNvSpPr txBox="1"/>
      </xdr:nvSpPr>
      <xdr:spPr>
        <a:xfrm>
          <a:off x="863111" y="56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111806</xdr:rowOff>
    </xdr:from>
    <xdr:to>
      <xdr:col>6</xdr:col>
      <xdr:colOff>561975</xdr:colOff>
      <xdr:row>35</xdr:row>
      <xdr:rowOff>41956</xdr:rowOff>
    </xdr:to>
    <xdr:sp macro="" textlink="">
      <xdr:nvSpPr>
        <xdr:cNvPr id="78" name="円/楕円 77"/>
        <xdr:cNvSpPr/>
      </xdr:nvSpPr>
      <xdr:spPr>
        <a:xfrm>
          <a:off x="4584700" y="59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134683</xdr:rowOff>
    </xdr:from>
    <xdr:ext cx="534377" cy="259045"/>
    <xdr:sp macro="" textlink="">
      <xdr:nvSpPr>
        <xdr:cNvPr id="79" name="人件費該当値テキスト"/>
        <xdr:cNvSpPr txBox="1"/>
      </xdr:nvSpPr>
      <xdr:spPr>
        <a:xfrm>
          <a:off x="4686300" y="579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106571</xdr:rowOff>
    </xdr:from>
    <xdr:to>
      <xdr:col>5</xdr:col>
      <xdr:colOff>409575</xdr:colOff>
      <xdr:row>35</xdr:row>
      <xdr:rowOff>36721</xdr:rowOff>
    </xdr:to>
    <xdr:sp macro="" textlink="">
      <xdr:nvSpPr>
        <xdr:cNvPr id="80" name="円/楕円 79"/>
        <xdr:cNvSpPr/>
      </xdr:nvSpPr>
      <xdr:spPr>
        <a:xfrm>
          <a:off x="3746500" y="59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27848</xdr:rowOff>
    </xdr:from>
    <xdr:ext cx="534377" cy="259045"/>
    <xdr:sp macro="" textlink="">
      <xdr:nvSpPr>
        <xdr:cNvPr id="81" name="テキスト ボックス 80"/>
        <xdr:cNvSpPr txBox="1"/>
      </xdr:nvSpPr>
      <xdr:spPr>
        <a:xfrm>
          <a:off x="3530111" y="60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145570</xdr:rowOff>
    </xdr:from>
    <xdr:to>
      <xdr:col>4</xdr:col>
      <xdr:colOff>206375</xdr:colOff>
      <xdr:row>35</xdr:row>
      <xdr:rowOff>75720</xdr:rowOff>
    </xdr:to>
    <xdr:sp macro="" textlink="">
      <xdr:nvSpPr>
        <xdr:cNvPr id="82" name="円/楕円 81"/>
        <xdr:cNvSpPr/>
      </xdr:nvSpPr>
      <xdr:spPr>
        <a:xfrm>
          <a:off x="2857500" y="59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92247</xdr:rowOff>
    </xdr:from>
    <xdr:ext cx="534377" cy="259045"/>
    <xdr:sp macro="" textlink="">
      <xdr:nvSpPr>
        <xdr:cNvPr id="83" name="テキスト ボックス 82"/>
        <xdr:cNvSpPr txBox="1"/>
      </xdr:nvSpPr>
      <xdr:spPr>
        <a:xfrm>
          <a:off x="2641111" y="5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13759</xdr:rowOff>
    </xdr:from>
    <xdr:to>
      <xdr:col>3</xdr:col>
      <xdr:colOff>3175</xdr:colOff>
      <xdr:row>35</xdr:row>
      <xdr:rowOff>115359</xdr:rowOff>
    </xdr:to>
    <xdr:sp macro="" textlink="">
      <xdr:nvSpPr>
        <xdr:cNvPr id="84" name="円/楕円 83"/>
        <xdr:cNvSpPr/>
      </xdr:nvSpPr>
      <xdr:spPr>
        <a:xfrm>
          <a:off x="1968500" y="60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106486</xdr:rowOff>
    </xdr:from>
    <xdr:ext cx="534377" cy="259045"/>
    <xdr:sp macro="" textlink="">
      <xdr:nvSpPr>
        <xdr:cNvPr id="85" name="テキスト ボックス 84"/>
        <xdr:cNvSpPr txBox="1"/>
      </xdr:nvSpPr>
      <xdr:spPr>
        <a:xfrm>
          <a:off x="1752111" y="61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84305</xdr:rowOff>
    </xdr:from>
    <xdr:to>
      <xdr:col>1</xdr:col>
      <xdr:colOff>485775</xdr:colOff>
      <xdr:row>35</xdr:row>
      <xdr:rowOff>14455</xdr:rowOff>
    </xdr:to>
    <xdr:sp macro="" textlink="">
      <xdr:nvSpPr>
        <xdr:cNvPr id="86" name="円/楕円 85"/>
        <xdr:cNvSpPr/>
      </xdr:nvSpPr>
      <xdr:spPr>
        <a:xfrm>
          <a:off x="1079500" y="59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5582</xdr:rowOff>
    </xdr:from>
    <xdr:ext cx="534377" cy="259045"/>
    <xdr:sp macro="" textlink="">
      <xdr:nvSpPr>
        <xdr:cNvPr id="87" name="テキスト ボックス 86"/>
        <xdr:cNvSpPr txBox="1"/>
      </xdr:nvSpPr>
      <xdr:spPr>
        <a:xfrm>
          <a:off x="863111" y="600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162488</xdr:rowOff>
    </xdr:from>
    <xdr:to>
      <xdr:col>6</xdr:col>
      <xdr:colOff>511175</xdr:colOff>
      <xdr:row>57</xdr:row>
      <xdr:rowOff>164941</xdr:rowOff>
    </xdr:to>
    <xdr:cxnSp macro="">
      <xdr:nvCxnSpPr>
        <xdr:cNvPr id="116" name="直線コネクタ 115"/>
        <xdr:cNvCxnSpPr/>
      </xdr:nvCxnSpPr>
      <xdr:spPr>
        <a:xfrm>
          <a:off x="3797300" y="9935138"/>
          <a:ext cx="8382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162488</xdr:rowOff>
    </xdr:from>
    <xdr:to>
      <xdr:col>5</xdr:col>
      <xdr:colOff>358775</xdr:colOff>
      <xdr:row>58</xdr:row>
      <xdr:rowOff>5340</xdr:rowOff>
    </xdr:to>
    <xdr:cxnSp macro="">
      <xdr:nvCxnSpPr>
        <xdr:cNvPr id="119" name="直線コネクタ 118"/>
        <xdr:cNvCxnSpPr/>
      </xdr:nvCxnSpPr>
      <xdr:spPr>
        <a:xfrm flipV="1">
          <a:off x="2908300" y="9935138"/>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5340</xdr:rowOff>
    </xdr:from>
    <xdr:to>
      <xdr:col>4</xdr:col>
      <xdr:colOff>155575</xdr:colOff>
      <xdr:row>58</xdr:row>
      <xdr:rowOff>22855</xdr:rowOff>
    </xdr:to>
    <xdr:cxnSp macro="">
      <xdr:nvCxnSpPr>
        <xdr:cNvPr id="122" name="直線コネクタ 121"/>
        <xdr:cNvCxnSpPr/>
      </xdr:nvCxnSpPr>
      <xdr:spPr>
        <a:xfrm flipV="1">
          <a:off x="2019300" y="9949440"/>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22855</xdr:rowOff>
    </xdr:from>
    <xdr:to>
      <xdr:col>2</xdr:col>
      <xdr:colOff>638175</xdr:colOff>
      <xdr:row>58</xdr:row>
      <xdr:rowOff>33759</xdr:rowOff>
    </xdr:to>
    <xdr:cxnSp macro="">
      <xdr:nvCxnSpPr>
        <xdr:cNvPr id="125" name="直線コネクタ 124"/>
        <xdr:cNvCxnSpPr/>
      </xdr:nvCxnSpPr>
      <xdr:spPr>
        <a:xfrm flipV="1">
          <a:off x="1130300" y="9966955"/>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72245</xdr:rowOff>
    </xdr:from>
    <xdr:ext cx="534377" cy="259045"/>
    <xdr:sp macro="" textlink="">
      <xdr:nvSpPr>
        <xdr:cNvPr id="129" name="テキスト ボックス 128"/>
        <xdr:cNvSpPr txBox="1"/>
      </xdr:nvSpPr>
      <xdr:spPr>
        <a:xfrm>
          <a:off x="863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114141</xdr:rowOff>
    </xdr:from>
    <xdr:to>
      <xdr:col>6</xdr:col>
      <xdr:colOff>561975</xdr:colOff>
      <xdr:row>58</xdr:row>
      <xdr:rowOff>44291</xdr:rowOff>
    </xdr:to>
    <xdr:sp macro="" textlink="">
      <xdr:nvSpPr>
        <xdr:cNvPr id="135" name="円/楕円 134"/>
        <xdr:cNvSpPr/>
      </xdr:nvSpPr>
      <xdr:spPr>
        <a:xfrm>
          <a:off x="4584700" y="98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111688</xdr:rowOff>
    </xdr:from>
    <xdr:to>
      <xdr:col>5</xdr:col>
      <xdr:colOff>409575</xdr:colOff>
      <xdr:row>58</xdr:row>
      <xdr:rowOff>41838</xdr:rowOff>
    </xdr:to>
    <xdr:sp macro="" textlink="">
      <xdr:nvSpPr>
        <xdr:cNvPr id="137" name="円/楕円 136"/>
        <xdr:cNvSpPr/>
      </xdr:nvSpPr>
      <xdr:spPr>
        <a:xfrm>
          <a:off x="3746500" y="9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32965</xdr:rowOff>
    </xdr:from>
    <xdr:ext cx="534377" cy="259045"/>
    <xdr:sp macro="" textlink="">
      <xdr:nvSpPr>
        <xdr:cNvPr id="138" name="テキスト ボックス 137"/>
        <xdr:cNvSpPr txBox="1"/>
      </xdr:nvSpPr>
      <xdr:spPr>
        <a:xfrm>
          <a:off x="3530111" y="99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125990</xdr:rowOff>
    </xdr:from>
    <xdr:to>
      <xdr:col>4</xdr:col>
      <xdr:colOff>206375</xdr:colOff>
      <xdr:row>58</xdr:row>
      <xdr:rowOff>56140</xdr:rowOff>
    </xdr:to>
    <xdr:sp macro="" textlink="">
      <xdr:nvSpPr>
        <xdr:cNvPr id="139" name="円/楕円 138"/>
        <xdr:cNvSpPr/>
      </xdr:nvSpPr>
      <xdr:spPr>
        <a:xfrm>
          <a:off x="2857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47267</xdr:rowOff>
    </xdr:from>
    <xdr:ext cx="534377" cy="259045"/>
    <xdr:sp macro="" textlink="">
      <xdr:nvSpPr>
        <xdr:cNvPr id="140" name="テキスト ボックス 139"/>
        <xdr:cNvSpPr txBox="1"/>
      </xdr:nvSpPr>
      <xdr:spPr>
        <a:xfrm>
          <a:off x="2641111" y="99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143505</xdr:rowOff>
    </xdr:from>
    <xdr:to>
      <xdr:col>3</xdr:col>
      <xdr:colOff>3175</xdr:colOff>
      <xdr:row>58</xdr:row>
      <xdr:rowOff>73655</xdr:rowOff>
    </xdr:to>
    <xdr:sp macro="" textlink="">
      <xdr:nvSpPr>
        <xdr:cNvPr id="141" name="円/楕円 140"/>
        <xdr:cNvSpPr/>
      </xdr:nvSpPr>
      <xdr:spPr>
        <a:xfrm>
          <a:off x="1968500" y="99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64782</xdr:rowOff>
    </xdr:from>
    <xdr:ext cx="534377" cy="259045"/>
    <xdr:sp macro="" textlink="">
      <xdr:nvSpPr>
        <xdr:cNvPr id="142" name="テキスト ボックス 141"/>
        <xdr:cNvSpPr txBox="1"/>
      </xdr:nvSpPr>
      <xdr:spPr>
        <a:xfrm>
          <a:off x="1752111" y="100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154409</xdr:rowOff>
    </xdr:from>
    <xdr:to>
      <xdr:col>1</xdr:col>
      <xdr:colOff>485775</xdr:colOff>
      <xdr:row>58</xdr:row>
      <xdr:rowOff>84559</xdr:rowOff>
    </xdr:to>
    <xdr:sp macro="" textlink="">
      <xdr:nvSpPr>
        <xdr:cNvPr id="143" name="円/楕円 142"/>
        <xdr:cNvSpPr/>
      </xdr:nvSpPr>
      <xdr:spPr>
        <a:xfrm>
          <a:off x="1079500" y="992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75686</xdr:rowOff>
    </xdr:from>
    <xdr:ext cx="534377" cy="259045"/>
    <xdr:sp macro="" textlink="">
      <xdr:nvSpPr>
        <xdr:cNvPr id="144" name="テキスト ボックス 143"/>
        <xdr:cNvSpPr txBox="1"/>
      </xdr:nvSpPr>
      <xdr:spPr>
        <a:xfrm>
          <a:off x="863111" y="100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34544</xdr:rowOff>
    </xdr:from>
    <xdr:to>
      <xdr:col>6</xdr:col>
      <xdr:colOff>511175</xdr:colOff>
      <xdr:row>78</xdr:row>
      <xdr:rowOff>43002</xdr:rowOff>
    </xdr:to>
    <xdr:cxnSp macro="">
      <xdr:nvCxnSpPr>
        <xdr:cNvPr id="173" name="直線コネクタ 172"/>
        <xdr:cNvCxnSpPr/>
      </xdr:nvCxnSpPr>
      <xdr:spPr>
        <a:xfrm>
          <a:off x="3797300" y="13407644"/>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33592</xdr:rowOff>
    </xdr:from>
    <xdr:to>
      <xdr:col>5</xdr:col>
      <xdr:colOff>358775</xdr:colOff>
      <xdr:row>78</xdr:row>
      <xdr:rowOff>34544</xdr:rowOff>
    </xdr:to>
    <xdr:cxnSp macro="">
      <xdr:nvCxnSpPr>
        <xdr:cNvPr id="176" name="直線コネクタ 175"/>
        <xdr:cNvCxnSpPr/>
      </xdr:nvCxnSpPr>
      <xdr:spPr>
        <a:xfrm>
          <a:off x="2908300" y="1340669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33592</xdr:rowOff>
    </xdr:from>
    <xdr:to>
      <xdr:col>4</xdr:col>
      <xdr:colOff>155575</xdr:colOff>
      <xdr:row>78</xdr:row>
      <xdr:rowOff>91808</xdr:rowOff>
    </xdr:to>
    <xdr:cxnSp macro="">
      <xdr:nvCxnSpPr>
        <xdr:cNvPr id="179" name="直線コネクタ 178"/>
        <xdr:cNvCxnSpPr/>
      </xdr:nvCxnSpPr>
      <xdr:spPr>
        <a:xfrm flipV="1">
          <a:off x="2019300" y="13406692"/>
          <a:ext cx="889000" cy="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89370</xdr:rowOff>
    </xdr:from>
    <xdr:to>
      <xdr:col>2</xdr:col>
      <xdr:colOff>638175</xdr:colOff>
      <xdr:row>78</xdr:row>
      <xdr:rowOff>91808</xdr:rowOff>
    </xdr:to>
    <xdr:cxnSp macro="">
      <xdr:nvCxnSpPr>
        <xdr:cNvPr id="182" name="直線コネクタ 181"/>
        <xdr:cNvCxnSpPr/>
      </xdr:nvCxnSpPr>
      <xdr:spPr>
        <a:xfrm>
          <a:off x="1130300" y="1346247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72381</xdr:rowOff>
    </xdr:from>
    <xdr:ext cx="469744" cy="259045"/>
    <xdr:sp macro="" textlink="">
      <xdr:nvSpPr>
        <xdr:cNvPr id="184" name="テキスト ボックス 183"/>
        <xdr:cNvSpPr txBox="1"/>
      </xdr:nvSpPr>
      <xdr:spPr>
        <a:xfrm>
          <a:off x="1784427" y="131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163652</xdr:rowOff>
    </xdr:from>
    <xdr:to>
      <xdr:col>6</xdr:col>
      <xdr:colOff>561975</xdr:colOff>
      <xdr:row>78</xdr:row>
      <xdr:rowOff>93802</xdr:rowOff>
    </xdr:to>
    <xdr:sp macro="" textlink="">
      <xdr:nvSpPr>
        <xdr:cNvPr id="192" name="円/楕円 191"/>
        <xdr:cNvSpPr/>
      </xdr:nvSpPr>
      <xdr:spPr>
        <a:xfrm>
          <a:off x="45847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142079</xdr:rowOff>
    </xdr:from>
    <xdr:ext cx="469744" cy="259045"/>
    <xdr:sp macro="" textlink="">
      <xdr:nvSpPr>
        <xdr:cNvPr id="193" name="維持補修費該当値テキスト"/>
        <xdr:cNvSpPr txBox="1"/>
      </xdr:nvSpPr>
      <xdr:spPr>
        <a:xfrm>
          <a:off x="4686300" y="133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155194</xdr:rowOff>
    </xdr:from>
    <xdr:to>
      <xdr:col>5</xdr:col>
      <xdr:colOff>409575</xdr:colOff>
      <xdr:row>78</xdr:row>
      <xdr:rowOff>85344</xdr:rowOff>
    </xdr:to>
    <xdr:sp macro="" textlink="">
      <xdr:nvSpPr>
        <xdr:cNvPr id="194" name="円/楕円 193"/>
        <xdr:cNvSpPr/>
      </xdr:nvSpPr>
      <xdr:spPr>
        <a:xfrm>
          <a:off x="3746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76471</xdr:rowOff>
    </xdr:from>
    <xdr:ext cx="469744" cy="259045"/>
    <xdr:sp macro="" textlink="">
      <xdr:nvSpPr>
        <xdr:cNvPr id="195" name="テキスト ボックス 194"/>
        <xdr:cNvSpPr txBox="1"/>
      </xdr:nvSpPr>
      <xdr:spPr>
        <a:xfrm>
          <a:off x="3562427"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154242</xdr:rowOff>
    </xdr:from>
    <xdr:to>
      <xdr:col>4</xdr:col>
      <xdr:colOff>206375</xdr:colOff>
      <xdr:row>78</xdr:row>
      <xdr:rowOff>84392</xdr:rowOff>
    </xdr:to>
    <xdr:sp macro="" textlink="">
      <xdr:nvSpPr>
        <xdr:cNvPr id="196" name="円/楕円 195"/>
        <xdr:cNvSpPr/>
      </xdr:nvSpPr>
      <xdr:spPr>
        <a:xfrm>
          <a:off x="2857500" y="133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75519</xdr:rowOff>
    </xdr:from>
    <xdr:ext cx="469744" cy="259045"/>
    <xdr:sp macro="" textlink="">
      <xdr:nvSpPr>
        <xdr:cNvPr id="197" name="テキスト ボックス 196"/>
        <xdr:cNvSpPr txBox="1"/>
      </xdr:nvSpPr>
      <xdr:spPr>
        <a:xfrm>
          <a:off x="2673427" y="1344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41008</xdr:rowOff>
    </xdr:from>
    <xdr:to>
      <xdr:col>3</xdr:col>
      <xdr:colOff>3175</xdr:colOff>
      <xdr:row>78</xdr:row>
      <xdr:rowOff>142608</xdr:rowOff>
    </xdr:to>
    <xdr:sp macro="" textlink="">
      <xdr:nvSpPr>
        <xdr:cNvPr id="198" name="円/楕円 197"/>
        <xdr:cNvSpPr/>
      </xdr:nvSpPr>
      <xdr:spPr>
        <a:xfrm>
          <a:off x="1968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133735</xdr:rowOff>
    </xdr:from>
    <xdr:ext cx="469744" cy="259045"/>
    <xdr:sp macro="" textlink="">
      <xdr:nvSpPr>
        <xdr:cNvPr id="199" name="テキスト ボックス 198"/>
        <xdr:cNvSpPr txBox="1"/>
      </xdr:nvSpPr>
      <xdr:spPr>
        <a:xfrm>
          <a:off x="1784427"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38570</xdr:rowOff>
    </xdr:from>
    <xdr:to>
      <xdr:col>1</xdr:col>
      <xdr:colOff>485775</xdr:colOff>
      <xdr:row>78</xdr:row>
      <xdr:rowOff>140170</xdr:rowOff>
    </xdr:to>
    <xdr:sp macro="" textlink="">
      <xdr:nvSpPr>
        <xdr:cNvPr id="200" name="円/楕円 199"/>
        <xdr:cNvSpPr/>
      </xdr:nvSpPr>
      <xdr:spPr>
        <a:xfrm>
          <a:off x="1079500" y="134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131297</xdr:rowOff>
    </xdr:from>
    <xdr:ext cx="469744" cy="259045"/>
    <xdr:sp macro="" textlink="">
      <xdr:nvSpPr>
        <xdr:cNvPr id="201" name="テキスト ボックス 200"/>
        <xdr:cNvSpPr txBox="1"/>
      </xdr:nvSpPr>
      <xdr:spPr>
        <a:xfrm>
          <a:off x="895427" y="1350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114897</xdr:rowOff>
    </xdr:from>
    <xdr:to>
      <xdr:col>6</xdr:col>
      <xdr:colOff>511175</xdr:colOff>
      <xdr:row>96</xdr:row>
      <xdr:rowOff>67177</xdr:rowOff>
    </xdr:to>
    <xdr:cxnSp macro="">
      <xdr:nvCxnSpPr>
        <xdr:cNvPr id="231" name="直線コネクタ 230"/>
        <xdr:cNvCxnSpPr/>
      </xdr:nvCxnSpPr>
      <xdr:spPr>
        <a:xfrm flipV="1">
          <a:off x="3797300" y="16402647"/>
          <a:ext cx="8382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67177</xdr:rowOff>
    </xdr:from>
    <xdr:to>
      <xdr:col>5</xdr:col>
      <xdr:colOff>358775</xdr:colOff>
      <xdr:row>96</xdr:row>
      <xdr:rowOff>110362</xdr:rowOff>
    </xdr:to>
    <xdr:cxnSp macro="">
      <xdr:nvCxnSpPr>
        <xdr:cNvPr id="234" name="直線コネクタ 233"/>
        <xdr:cNvCxnSpPr/>
      </xdr:nvCxnSpPr>
      <xdr:spPr>
        <a:xfrm flipV="1">
          <a:off x="2908300" y="16526377"/>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110362</xdr:rowOff>
    </xdr:from>
    <xdr:to>
      <xdr:col>4</xdr:col>
      <xdr:colOff>155575</xdr:colOff>
      <xdr:row>97</xdr:row>
      <xdr:rowOff>41783</xdr:rowOff>
    </xdr:to>
    <xdr:cxnSp macro="">
      <xdr:nvCxnSpPr>
        <xdr:cNvPr id="237" name="直線コネクタ 236"/>
        <xdr:cNvCxnSpPr/>
      </xdr:nvCxnSpPr>
      <xdr:spPr>
        <a:xfrm flipV="1">
          <a:off x="2019300" y="16569562"/>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116597</xdr:rowOff>
    </xdr:from>
    <xdr:ext cx="534377" cy="259045"/>
    <xdr:sp macro="" textlink="">
      <xdr:nvSpPr>
        <xdr:cNvPr id="239" name="テキスト ボックス 238"/>
        <xdr:cNvSpPr txBox="1"/>
      </xdr:nvSpPr>
      <xdr:spPr>
        <a:xfrm>
          <a:off x="2641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41783</xdr:rowOff>
    </xdr:from>
    <xdr:to>
      <xdr:col>2</xdr:col>
      <xdr:colOff>638175</xdr:colOff>
      <xdr:row>97</xdr:row>
      <xdr:rowOff>43498</xdr:rowOff>
    </xdr:to>
    <xdr:cxnSp macro="">
      <xdr:nvCxnSpPr>
        <xdr:cNvPr id="240" name="直線コネクタ 239"/>
        <xdr:cNvCxnSpPr/>
      </xdr:nvCxnSpPr>
      <xdr:spPr>
        <a:xfrm flipV="1">
          <a:off x="1130300" y="1667243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23213</xdr:rowOff>
    </xdr:from>
    <xdr:ext cx="534377" cy="259045"/>
    <xdr:sp macro="" textlink="">
      <xdr:nvSpPr>
        <xdr:cNvPr id="242" name="テキスト ボックス 241"/>
        <xdr:cNvSpPr txBox="1"/>
      </xdr:nvSpPr>
      <xdr:spPr>
        <a:xfrm>
          <a:off x="1752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46989</xdr:rowOff>
    </xdr:from>
    <xdr:ext cx="534377" cy="259045"/>
    <xdr:sp macro="" textlink="">
      <xdr:nvSpPr>
        <xdr:cNvPr id="244" name="テキスト ボックス 243"/>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64097</xdr:rowOff>
    </xdr:from>
    <xdr:to>
      <xdr:col>6</xdr:col>
      <xdr:colOff>561975</xdr:colOff>
      <xdr:row>95</xdr:row>
      <xdr:rowOff>165697</xdr:rowOff>
    </xdr:to>
    <xdr:sp macro="" textlink="">
      <xdr:nvSpPr>
        <xdr:cNvPr id="250" name="円/楕円 249"/>
        <xdr:cNvSpPr/>
      </xdr:nvSpPr>
      <xdr:spPr>
        <a:xfrm>
          <a:off x="4584700" y="163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42524</xdr:rowOff>
    </xdr:from>
    <xdr:ext cx="534377" cy="259045"/>
    <xdr:sp macro="" textlink="">
      <xdr:nvSpPr>
        <xdr:cNvPr id="251" name="扶助費該当値テキスト"/>
        <xdr:cNvSpPr txBox="1"/>
      </xdr:nvSpPr>
      <xdr:spPr>
        <a:xfrm>
          <a:off x="4686300" y="163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16377</xdr:rowOff>
    </xdr:from>
    <xdr:to>
      <xdr:col>5</xdr:col>
      <xdr:colOff>409575</xdr:colOff>
      <xdr:row>96</xdr:row>
      <xdr:rowOff>117977</xdr:rowOff>
    </xdr:to>
    <xdr:sp macro="" textlink="">
      <xdr:nvSpPr>
        <xdr:cNvPr id="252" name="円/楕円 251"/>
        <xdr:cNvSpPr/>
      </xdr:nvSpPr>
      <xdr:spPr>
        <a:xfrm>
          <a:off x="3746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109104</xdr:rowOff>
    </xdr:from>
    <xdr:ext cx="534377" cy="259045"/>
    <xdr:sp macro="" textlink="">
      <xdr:nvSpPr>
        <xdr:cNvPr id="253" name="テキスト ボックス 252"/>
        <xdr:cNvSpPr txBox="1"/>
      </xdr:nvSpPr>
      <xdr:spPr>
        <a:xfrm>
          <a:off x="3530111" y="165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59562</xdr:rowOff>
    </xdr:from>
    <xdr:to>
      <xdr:col>4</xdr:col>
      <xdr:colOff>206375</xdr:colOff>
      <xdr:row>96</xdr:row>
      <xdr:rowOff>161162</xdr:rowOff>
    </xdr:to>
    <xdr:sp macro="" textlink="">
      <xdr:nvSpPr>
        <xdr:cNvPr id="254" name="円/楕円 253"/>
        <xdr:cNvSpPr/>
      </xdr:nvSpPr>
      <xdr:spPr>
        <a:xfrm>
          <a:off x="2857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152289</xdr:rowOff>
    </xdr:from>
    <xdr:ext cx="534377" cy="259045"/>
    <xdr:sp macro="" textlink="">
      <xdr:nvSpPr>
        <xdr:cNvPr id="255" name="テキスト ボックス 254"/>
        <xdr:cNvSpPr txBox="1"/>
      </xdr:nvSpPr>
      <xdr:spPr>
        <a:xfrm>
          <a:off x="2641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162433</xdr:rowOff>
    </xdr:from>
    <xdr:to>
      <xdr:col>3</xdr:col>
      <xdr:colOff>3175</xdr:colOff>
      <xdr:row>97</xdr:row>
      <xdr:rowOff>92583</xdr:rowOff>
    </xdr:to>
    <xdr:sp macro="" textlink="">
      <xdr:nvSpPr>
        <xdr:cNvPr id="256" name="円/楕円 255"/>
        <xdr:cNvSpPr/>
      </xdr:nvSpPr>
      <xdr:spPr>
        <a:xfrm>
          <a:off x="1968500" y="166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83710</xdr:rowOff>
    </xdr:from>
    <xdr:ext cx="534377" cy="259045"/>
    <xdr:sp macro="" textlink="">
      <xdr:nvSpPr>
        <xdr:cNvPr id="257" name="テキスト ボックス 256"/>
        <xdr:cNvSpPr txBox="1"/>
      </xdr:nvSpPr>
      <xdr:spPr>
        <a:xfrm>
          <a:off x="1752111" y="167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164148</xdr:rowOff>
    </xdr:from>
    <xdr:to>
      <xdr:col>1</xdr:col>
      <xdr:colOff>485775</xdr:colOff>
      <xdr:row>97</xdr:row>
      <xdr:rowOff>94298</xdr:rowOff>
    </xdr:to>
    <xdr:sp macro="" textlink="">
      <xdr:nvSpPr>
        <xdr:cNvPr id="258" name="円/楕円 257"/>
        <xdr:cNvSpPr/>
      </xdr:nvSpPr>
      <xdr:spPr>
        <a:xfrm>
          <a:off x="1079500" y="166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85425</xdr:rowOff>
    </xdr:from>
    <xdr:ext cx="534377" cy="259045"/>
    <xdr:sp macro="" textlink="">
      <xdr:nvSpPr>
        <xdr:cNvPr id="259" name="テキスト ボックス 258"/>
        <xdr:cNvSpPr txBox="1"/>
      </xdr:nvSpPr>
      <xdr:spPr>
        <a:xfrm>
          <a:off x="863111" y="1671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9725</xdr:rowOff>
    </xdr:from>
    <xdr:to>
      <xdr:col>15</xdr:col>
      <xdr:colOff>180975</xdr:colOff>
      <xdr:row>36</xdr:row>
      <xdr:rowOff>14569</xdr:rowOff>
    </xdr:to>
    <xdr:cxnSp macro="">
      <xdr:nvCxnSpPr>
        <xdr:cNvPr id="290" name="直線コネクタ 289"/>
        <xdr:cNvCxnSpPr/>
      </xdr:nvCxnSpPr>
      <xdr:spPr>
        <a:xfrm flipV="1">
          <a:off x="9639300" y="6181925"/>
          <a:ext cx="8382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144414</xdr:rowOff>
    </xdr:from>
    <xdr:to>
      <xdr:col>14</xdr:col>
      <xdr:colOff>28575</xdr:colOff>
      <xdr:row>36</xdr:row>
      <xdr:rowOff>14569</xdr:rowOff>
    </xdr:to>
    <xdr:cxnSp macro="">
      <xdr:nvCxnSpPr>
        <xdr:cNvPr id="293" name="直線コネクタ 292"/>
        <xdr:cNvCxnSpPr/>
      </xdr:nvCxnSpPr>
      <xdr:spPr>
        <a:xfrm>
          <a:off x="8750300" y="6145164"/>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144414</xdr:rowOff>
    </xdr:from>
    <xdr:to>
      <xdr:col>12</xdr:col>
      <xdr:colOff>511175</xdr:colOff>
      <xdr:row>35</xdr:row>
      <xdr:rowOff>150466</xdr:rowOff>
    </xdr:to>
    <xdr:cxnSp macro="">
      <xdr:nvCxnSpPr>
        <xdr:cNvPr id="296" name="直線コネクタ 295"/>
        <xdr:cNvCxnSpPr/>
      </xdr:nvCxnSpPr>
      <xdr:spPr>
        <a:xfrm flipV="1">
          <a:off x="7861300" y="6145164"/>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123563</xdr:rowOff>
    </xdr:from>
    <xdr:ext cx="534377" cy="259045"/>
    <xdr:sp macro="" textlink="">
      <xdr:nvSpPr>
        <xdr:cNvPr id="298" name="テキスト ボックス 297"/>
        <xdr:cNvSpPr txBox="1"/>
      </xdr:nvSpPr>
      <xdr:spPr>
        <a:xfrm>
          <a:off x="8483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150466</xdr:rowOff>
    </xdr:from>
    <xdr:to>
      <xdr:col>11</xdr:col>
      <xdr:colOff>307975</xdr:colOff>
      <xdr:row>36</xdr:row>
      <xdr:rowOff>38953</xdr:rowOff>
    </xdr:to>
    <xdr:cxnSp macro="">
      <xdr:nvCxnSpPr>
        <xdr:cNvPr id="299" name="直線コネクタ 298"/>
        <xdr:cNvCxnSpPr/>
      </xdr:nvCxnSpPr>
      <xdr:spPr>
        <a:xfrm flipV="1">
          <a:off x="6972300" y="6151216"/>
          <a:ext cx="889000" cy="5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46191</xdr:rowOff>
    </xdr:from>
    <xdr:ext cx="534377" cy="259045"/>
    <xdr:sp macro="" textlink="">
      <xdr:nvSpPr>
        <xdr:cNvPr id="301" name="テキスト ボックス 300"/>
        <xdr:cNvSpPr txBox="1"/>
      </xdr:nvSpPr>
      <xdr:spPr>
        <a:xfrm>
          <a:off x="7594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166061</xdr:rowOff>
    </xdr:from>
    <xdr:ext cx="534377" cy="259045"/>
    <xdr:sp macro="" textlink="">
      <xdr:nvSpPr>
        <xdr:cNvPr id="303" name="テキスト ボックス 302"/>
        <xdr:cNvSpPr txBox="1"/>
      </xdr:nvSpPr>
      <xdr:spPr>
        <a:xfrm>
          <a:off x="6705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130375</xdr:rowOff>
    </xdr:from>
    <xdr:to>
      <xdr:col>15</xdr:col>
      <xdr:colOff>231775</xdr:colOff>
      <xdr:row>36</xdr:row>
      <xdr:rowOff>60525</xdr:rowOff>
    </xdr:to>
    <xdr:sp macro="" textlink="">
      <xdr:nvSpPr>
        <xdr:cNvPr id="309" name="円/楕円 308"/>
        <xdr:cNvSpPr/>
      </xdr:nvSpPr>
      <xdr:spPr>
        <a:xfrm>
          <a:off x="10426700" y="61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108802</xdr:rowOff>
    </xdr:from>
    <xdr:ext cx="534377" cy="259045"/>
    <xdr:sp macro="" textlink="">
      <xdr:nvSpPr>
        <xdr:cNvPr id="310" name="補助費等該当値テキスト"/>
        <xdr:cNvSpPr txBox="1"/>
      </xdr:nvSpPr>
      <xdr:spPr>
        <a:xfrm>
          <a:off x="10528300" y="61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135219</xdr:rowOff>
    </xdr:from>
    <xdr:to>
      <xdr:col>14</xdr:col>
      <xdr:colOff>79375</xdr:colOff>
      <xdr:row>36</xdr:row>
      <xdr:rowOff>65369</xdr:rowOff>
    </xdr:to>
    <xdr:sp macro="" textlink="">
      <xdr:nvSpPr>
        <xdr:cNvPr id="311" name="円/楕円 310"/>
        <xdr:cNvSpPr/>
      </xdr:nvSpPr>
      <xdr:spPr>
        <a:xfrm>
          <a:off x="9588500" y="61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56496</xdr:rowOff>
    </xdr:from>
    <xdr:ext cx="534377" cy="259045"/>
    <xdr:sp macro="" textlink="">
      <xdr:nvSpPr>
        <xdr:cNvPr id="312" name="テキスト ボックス 311"/>
        <xdr:cNvSpPr txBox="1"/>
      </xdr:nvSpPr>
      <xdr:spPr>
        <a:xfrm>
          <a:off x="9372111" y="62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93614</xdr:rowOff>
    </xdr:from>
    <xdr:to>
      <xdr:col>12</xdr:col>
      <xdr:colOff>561975</xdr:colOff>
      <xdr:row>36</xdr:row>
      <xdr:rowOff>23764</xdr:rowOff>
    </xdr:to>
    <xdr:sp macro="" textlink="">
      <xdr:nvSpPr>
        <xdr:cNvPr id="313" name="円/楕円 312"/>
        <xdr:cNvSpPr/>
      </xdr:nvSpPr>
      <xdr:spPr>
        <a:xfrm>
          <a:off x="8699500" y="60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40291</xdr:rowOff>
    </xdr:from>
    <xdr:ext cx="534377" cy="259045"/>
    <xdr:sp macro="" textlink="">
      <xdr:nvSpPr>
        <xdr:cNvPr id="314" name="テキスト ボックス 313"/>
        <xdr:cNvSpPr txBox="1"/>
      </xdr:nvSpPr>
      <xdr:spPr>
        <a:xfrm>
          <a:off x="8483111" y="58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99666</xdr:rowOff>
    </xdr:from>
    <xdr:to>
      <xdr:col>11</xdr:col>
      <xdr:colOff>358775</xdr:colOff>
      <xdr:row>36</xdr:row>
      <xdr:rowOff>29816</xdr:rowOff>
    </xdr:to>
    <xdr:sp macro="" textlink="">
      <xdr:nvSpPr>
        <xdr:cNvPr id="315" name="円/楕円 314"/>
        <xdr:cNvSpPr/>
      </xdr:nvSpPr>
      <xdr:spPr>
        <a:xfrm>
          <a:off x="7810500" y="61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20943</xdr:rowOff>
    </xdr:from>
    <xdr:ext cx="534377" cy="259045"/>
    <xdr:sp macro="" textlink="">
      <xdr:nvSpPr>
        <xdr:cNvPr id="316" name="テキスト ボックス 315"/>
        <xdr:cNvSpPr txBox="1"/>
      </xdr:nvSpPr>
      <xdr:spPr>
        <a:xfrm>
          <a:off x="7594111" y="61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159603</xdr:rowOff>
    </xdr:from>
    <xdr:to>
      <xdr:col>10</xdr:col>
      <xdr:colOff>155575</xdr:colOff>
      <xdr:row>36</xdr:row>
      <xdr:rowOff>89753</xdr:rowOff>
    </xdr:to>
    <xdr:sp macro="" textlink="">
      <xdr:nvSpPr>
        <xdr:cNvPr id="317" name="円/楕円 316"/>
        <xdr:cNvSpPr/>
      </xdr:nvSpPr>
      <xdr:spPr>
        <a:xfrm>
          <a:off x="6921500" y="61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106280</xdr:rowOff>
    </xdr:from>
    <xdr:ext cx="534377" cy="259045"/>
    <xdr:sp macro="" textlink="">
      <xdr:nvSpPr>
        <xdr:cNvPr id="318" name="テキスト ボックス 317"/>
        <xdr:cNvSpPr txBox="1"/>
      </xdr:nvSpPr>
      <xdr:spPr>
        <a:xfrm>
          <a:off x="6705111" y="59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36242</xdr:rowOff>
    </xdr:from>
    <xdr:to>
      <xdr:col>15</xdr:col>
      <xdr:colOff>180975</xdr:colOff>
      <xdr:row>59</xdr:row>
      <xdr:rowOff>37658</xdr:rowOff>
    </xdr:to>
    <xdr:cxnSp macro="">
      <xdr:nvCxnSpPr>
        <xdr:cNvPr id="349" name="直線コネクタ 348"/>
        <xdr:cNvCxnSpPr/>
      </xdr:nvCxnSpPr>
      <xdr:spPr>
        <a:xfrm flipV="1">
          <a:off x="9639300" y="10151792"/>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37658</xdr:rowOff>
    </xdr:from>
    <xdr:to>
      <xdr:col>14</xdr:col>
      <xdr:colOff>28575</xdr:colOff>
      <xdr:row>59</xdr:row>
      <xdr:rowOff>44490</xdr:rowOff>
    </xdr:to>
    <xdr:cxnSp macro="">
      <xdr:nvCxnSpPr>
        <xdr:cNvPr id="352" name="直線コネクタ 351"/>
        <xdr:cNvCxnSpPr/>
      </xdr:nvCxnSpPr>
      <xdr:spPr>
        <a:xfrm flipV="1">
          <a:off x="8750300" y="10153208"/>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21358</xdr:rowOff>
    </xdr:from>
    <xdr:to>
      <xdr:col>12</xdr:col>
      <xdr:colOff>511175</xdr:colOff>
      <xdr:row>59</xdr:row>
      <xdr:rowOff>44490</xdr:rowOff>
    </xdr:to>
    <xdr:cxnSp macro="">
      <xdr:nvCxnSpPr>
        <xdr:cNvPr id="355" name="直線コネクタ 354"/>
        <xdr:cNvCxnSpPr/>
      </xdr:nvCxnSpPr>
      <xdr:spPr>
        <a:xfrm>
          <a:off x="7861300" y="10136908"/>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7" name="テキスト ボックス 356"/>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21358</xdr:rowOff>
    </xdr:from>
    <xdr:to>
      <xdr:col>11</xdr:col>
      <xdr:colOff>307975</xdr:colOff>
      <xdr:row>59</xdr:row>
      <xdr:rowOff>27143</xdr:rowOff>
    </xdr:to>
    <xdr:cxnSp macro="">
      <xdr:nvCxnSpPr>
        <xdr:cNvPr id="358" name="直線コネクタ 357"/>
        <xdr:cNvCxnSpPr/>
      </xdr:nvCxnSpPr>
      <xdr:spPr>
        <a:xfrm flipV="1">
          <a:off x="6972300" y="10136908"/>
          <a:ext cx="8890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54541</xdr:rowOff>
    </xdr:from>
    <xdr:ext cx="534377" cy="259045"/>
    <xdr:sp macro="" textlink="">
      <xdr:nvSpPr>
        <xdr:cNvPr id="360" name="テキスト ボックス 359"/>
        <xdr:cNvSpPr txBox="1"/>
      </xdr:nvSpPr>
      <xdr:spPr>
        <a:xfrm>
          <a:off x="7594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67834</xdr:rowOff>
    </xdr:from>
    <xdr:ext cx="534377" cy="259045"/>
    <xdr:sp macro="" textlink="">
      <xdr:nvSpPr>
        <xdr:cNvPr id="362" name="テキスト ボックス 361"/>
        <xdr:cNvSpPr txBox="1"/>
      </xdr:nvSpPr>
      <xdr:spPr>
        <a:xfrm>
          <a:off x="6705111" y="98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156892</xdr:rowOff>
    </xdr:from>
    <xdr:to>
      <xdr:col>15</xdr:col>
      <xdr:colOff>231775</xdr:colOff>
      <xdr:row>59</xdr:row>
      <xdr:rowOff>87042</xdr:rowOff>
    </xdr:to>
    <xdr:sp macro="" textlink="">
      <xdr:nvSpPr>
        <xdr:cNvPr id="368" name="円/楕円 367"/>
        <xdr:cNvSpPr/>
      </xdr:nvSpPr>
      <xdr:spPr>
        <a:xfrm>
          <a:off x="10426700" y="101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158308</xdr:rowOff>
    </xdr:from>
    <xdr:to>
      <xdr:col>14</xdr:col>
      <xdr:colOff>79375</xdr:colOff>
      <xdr:row>59</xdr:row>
      <xdr:rowOff>88458</xdr:rowOff>
    </xdr:to>
    <xdr:sp macro="" textlink="">
      <xdr:nvSpPr>
        <xdr:cNvPr id="370" name="円/楕円 369"/>
        <xdr:cNvSpPr/>
      </xdr:nvSpPr>
      <xdr:spPr>
        <a:xfrm>
          <a:off x="9588500" y="101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79585</xdr:rowOff>
    </xdr:from>
    <xdr:ext cx="534377" cy="259045"/>
    <xdr:sp macro="" textlink="">
      <xdr:nvSpPr>
        <xdr:cNvPr id="371" name="テキスト ボックス 370"/>
        <xdr:cNvSpPr txBox="1"/>
      </xdr:nvSpPr>
      <xdr:spPr>
        <a:xfrm>
          <a:off x="9372111" y="101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165140</xdr:rowOff>
    </xdr:from>
    <xdr:to>
      <xdr:col>12</xdr:col>
      <xdr:colOff>561975</xdr:colOff>
      <xdr:row>59</xdr:row>
      <xdr:rowOff>95290</xdr:rowOff>
    </xdr:to>
    <xdr:sp macro="" textlink="">
      <xdr:nvSpPr>
        <xdr:cNvPr id="372" name="円/楕円 371"/>
        <xdr:cNvSpPr/>
      </xdr:nvSpPr>
      <xdr:spPr>
        <a:xfrm>
          <a:off x="8699500" y="101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86417</xdr:rowOff>
    </xdr:from>
    <xdr:ext cx="534377" cy="259045"/>
    <xdr:sp macro="" textlink="">
      <xdr:nvSpPr>
        <xdr:cNvPr id="373" name="テキスト ボックス 372"/>
        <xdr:cNvSpPr txBox="1"/>
      </xdr:nvSpPr>
      <xdr:spPr>
        <a:xfrm>
          <a:off x="8483111" y="102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142008</xdr:rowOff>
    </xdr:from>
    <xdr:to>
      <xdr:col>11</xdr:col>
      <xdr:colOff>358775</xdr:colOff>
      <xdr:row>59</xdr:row>
      <xdr:rowOff>72158</xdr:rowOff>
    </xdr:to>
    <xdr:sp macro="" textlink="">
      <xdr:nvSpPr>
        <xdr:cNvPr id="374" name="円/楕円 373"/>
        <xdr:cNvSpPr/>
      </xdr:nvSpPr>
      <xdr:spPr>
        <a:xfrm>
          <a:off x="7810500" y="100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63285</xdr:rowOff>
    </xdr:from>
    <xdr:ext cx="534377" cy="259045"/>
    <xdr:sp macro="" textlink="">
      <xdr:nvSpPr>
        <xdr:cNvPr id="375" name="テキスト ボックス 374"/>
        <xdr:cNvSpPr txBox="1"/>
      </xdr:nvSpPr>
      <xdr:spPr>
        <a:xfrm>
          <a:off x="7594111" y="101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147793</xdr:rowOff>
    </xdr:from>
    <xdr:to>
      <xdr:col>10</xdr:col>
      <xdr:colOff>155575</xdr:colOff>
      <xdr:row>59</xdr:row>
      <xdr:rowOff>77943</xdr:rowOff>
    </xdr:to>
    <xdr:sp macro="" textlink="">
      <xdr:nvSpPr>
        <xdr:cNvPr id="376" name="円/楕円 375"/>
        <xdr:cNvSpPr/>
      </xdr:nvSpPr>
      <xdr:spPr>
        <a:xfrm>
          <a:off x="6921500" y="1009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69070</xdr:rowOff>
    </xdr:from>
    <xdr:ext cx="534377" cy="259045"/>
    <xdr:sp macro="" textlink="">
      <xdr:nvSpPr>
        <xdr:cNvPr id="377" name="テキスト ボックス 376"/>
        <xdr:cNvSpPr txBox="1"/>
      </xdr:nvSpPr>
      <xdr:spPr>
        <a:xfrm>
          <a:off x="6705111" y="1018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91660</xdr:rowOff>
    </xdr:from>
    <xdr:to>
      <xdr:col>15</xdr:col>
      <xdr:colOff>180975</xdr:colOff>
      <xdr:row>79</xdr:row>
      <xdr:rowOff>93360</xdr:rowOff>
    </xdr:to>
    <xdr:cxnSp macro="">
      <xdr:nvCxnSpPr>
        <xdr:cNvPr id="408" name="直線コネクタ 407"/>
        <xdr:cNvCxnSpPr/>
      </xdr:nvCxnSpPr>
      <xdr:spPr>
        <a:xfrm>
          <a:off x="9639300" y="13636210"/>
          <a:ext cx="8382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91660</xdr:rowOff>
    </xdr:from>
    <xdr:to>
      <xdr:col>14</xdr:col>
      <xdr:colOff>28575</xdr:colOff>
      <xdr:row>79</xdr:row>
      <xdr:rowOff>94101</xdr:rowOff>
    </xdr:to>
    <xdr:cxnSp macro="">
      <xdr:nvCxnSpPr>
        <xdr:cNvPr id="411" name="直線コネクタ 410"/>
        <xdr:cNvCxnSpPr/>
      </xdr:nvCxnSpPr>
      <xdr:spPr>
        <a:xfrm flipV="1">
          <a:off x="8750300" y="13636210"/>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5" name="テキスト ボックス 414"/>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42560</xdr:rowOff>
    </xdr:from>
    <xdr:to>
      <xdr:col>15</xdr:col>
      <xdr:colOff>231775</xdr:colOff>
      <xdr:row>79</xdr:row>
      <xdr:rowOff>144160</xdr:rowOff>
    </xdr:to>
    <xdr:sp macro="" textlink="">
      <xdr:nvSpPr>
        <xdr:cNvPr id="421" name="円/楕円 420"/>
        <xdr:cNvSpPr/>
      </xdr:nvSpPr>
      <xdr:spPr>
        <a:xfrm>
          <a:off x="10426700" y="13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40860</xdr:rowOff>
    </xdr:from>
    <xdr:to>
      <xdr:col>14</xdr:col>
      <xdr:colOff>79375</xdr:colOff>
      <xdr:row>79</xdr:row>
      <xdr:rowOff>142460</xdr:rowOff>
    </xdr:to>
    <xdr:sp macro="" textlink="">
      <xdr:nvSpPr>
        <xdr:cNvPr id="423" name="円/楕円 422"/>
        <xdr:cNvSpPr/>
      </xdr:nvSpPr>
      <xdr:spPr>
        <a:xfrm>
          <a:off x="9588500" y="135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133587</xdr:rowOff>
    </xdr:from>
    <xdr:ext cx="469744" cy="259045"/>
    <xdr:sp macro="" textlink="">
      <xdr:nvSpPr>
        <xdr:cNvPr id="424" name="テキスト ボックス 423"/>
        <xdr:cNvSpPr txBox="1"/>
      </xdr:nvSpPr>
      <xdr:spPr>
        <a:xfrm>
          <a:off x="9404427" y="136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43301</xdr:rowOff>
    </xdr:from>
    <xdr:to>
      <xdr:col>12</xdr:col>
      <xdr:colOff>561975</xdr:colOff>
      <xdr:row>79</xdr:row>
      <xdr:rowOff>144901</xdr:rowOff>
    </xdr:to>
    <xdr:sp macro="" textlink="">
      <xdr:nvSpPr>
        <xdr:cNvPr id="425" name="円/楕円 424"/>
        <xdr:cNvSpPr/>
      </xdr:nvSpPr>
      <xdr:spPr>
        <a:xfrm>
          <a:off x="8699500" y="135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136028</xdr:rowOff>
    </xdr:from>
    <xdr:ext cx="469744" cy="259045"/>
    <xdr:sp macro="" textlink="">
      <xdr:nvSpPr>
        <xdr:cNvPr id="426" name="テキスト ボックス 425"/>
        <xdr:cNvSpPr txBox="1"/>
      </xdr:nvSpPr>
      <xdr:spPr>
        <a:xfrm>
          <a:off x="8515427" y="136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113170</xdr:rowOff>
    </xdr:from>
    <xdr:to>
      <xdr:col>15</xdr:col>
      <xdr:colOff>180975</xdr:colOff>
      <xdr:row>98</xdr:row>
      <xdr:rowOff>74981</xdr:rowOff>
    </xdr:to>
    <xdr:cxnSp macro="">
      <xdr:nvCxnSpPr>
        <xdr:cNvPr id="455" name="直線コネクタ 454"/>
        <xdr:cNvCxnSpPr/>
      </xdr:nvCxnSpPr>
      <xdr:spPr>
        <a:xfrm flipV="1">
          <a:off x="9639300" y="16743820"/>
          <a:ext cx="838200" cy="1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97155</xdr:rowOff>
    </xdr:from>
    <xdr:to>
      <xdr:col>14</xdr:col>
      <xdr:colOff>28575</xdr:colOff>
      <xdr:row>98</xdr:row>
      <xdr:rowOff>74981</xdr:rowOff>
    </xdr:to>
    <xdr:cxnSp macro="">
      <xdr:nvCxnSpPr>
        <xdr:cNvPr id="458" name="直線コネクタ 457"/>
        <xdr:cNvCxnSpPr/>
      </xdr:nvCxnSpPr>
      <xdr:spPr>
        <a:xfrm>
          <a:off x="8750300" y="16727805"/>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104119</xdr:rowOff>
    </xdr:from>
    <xdr:ext cx="534377" cy="259045"/>
    <xdr:sp macro="" textlink="">
      <xdr:nvSpPr>
        <xdr:cNvPr id="462" name="テキスト ボックス 461"/>
        <xdr:cNvSpPr txBox="1"/>
      </xdr:nvSpPr>
      <xdr:spPr>
        <a:xfrm>
          <a:off x="8483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62370</xdr:rowOff>
    </xdr:from>
    <xdr:to>
      <xdr:col>15</xdr:col>
      <xdr:colOff>231775</xdr:colOff>
      <xdr:row>97</xdr:row>
      <xdr:rowOff>163970</xdr:rowOff>
    </xdr:to>
    <xdr:sp macro="" textlink="">
      <xdr:nvSpPr>
        <xdr:cNvPr id="468" name="円/楕円 467"/>
        <xdr:cNvSpPr/>
      </xdr:nvSpPr>
      <xdr:spPr>
        <a:xfrm>
          <a:off x="10426700" y="166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40797</xdr:rowOff>
    </xdr:from>
    <xdr:ext cx="534377" cy="259045"/>
    <xdr:sp macro="" textlink="">
      <xdr:nvSpPr>
        <xdr:cNvPr id="469" name="普通建設事業費 （ うち更新整備　）該当値テキスト"/>
        <xdr:cNvSpPr txBox="1"/>
      </xdr:nvSpPr>
      <xdr:spPr>
        <a:xfrm>
          <a:off x="10528300" y="166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24181</xdr:rowOff>
    </xdr:from>
    <xdr:to>
      <xdr:col>14</xdr:col>
      <xdr:colOff>79375</xdr:colOff>
      <xdr:row>98</xdr:row>
      <xdr:rowOff>125781</xdr:rowOff>
    </xdr:to>
    <xdr:sp macro="" textlink="">
      <xdr:nvSpPr>
        <xdr:cNvPr id="470" name="円/楕円 469"/>
        <xdr:cNvSpPr/>
      </xdr:nvSpPr>
      <xdr:spPr>
        <a:xfrm>
          <a:off x="9588500" y="168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116908</xdr:rowOff>
    </xdr:from>
    <xdr:ext cx="534377" cy="259045"/>
    <xdr:sp macro="" textlink="">
      <xdr:nvSpPr>
        <xdr:cNvPr id="471" name="テキスト ボックス 470"/>
        <xdr:cNvSpPr txBox="1"/>
      </xdr:nvSpPr>
      <xdr:spPr>
        <a:xfrm>
          <a:off x="9372111" y="169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46355</xdr:rowOff>
    </xdr:from>
    <xdr:to>
      <xdr:col>12</xdr:col>
      <xdr:colOff>561975</xdr:colOff>
      <xdr:row>97</xdr:row>
      <xdr:rowOff>147955</xdr:rowOff>
    </xdr:to>
    <xdr:sp macro="" textlink="">
      <xdr:nvSpPr>
        <xdr:cNvPr id="472" name="円/楕円 471"/>
        <xdr:cNvSpPr/>
      </xdr:nvSpPr>
      <xdr:spPr>
        <a:xfrm>
          <a:off x="8699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139082</xdr:rowOff>
    </xdr:from>
    <xdr:ext cx="534377" cy="259045"/>
    <xdr:sp macro="" textlink="">
      <xdr:nvSpPr>
        <xdr:cNvPr id="473" name="テキスト ボックス 472"/>
        <xdr:cNvSpPr txBox="1"/>
      </xdr:nvSpPr>
      <xdr:spPr>
        <a:xfrm>
          <a:off x="8483111" y="167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43356</xdr:rowOff>
    </xdr:from>
    <xdr:to>
      <xdr:col>23</xdr:col>
      <xdr:colOff>517525</xdr:colOff>
      <xdr:row>39</xdr:row>
      <xdr:rowOff>44450</xdr:rowOff>
    </xdr:to>
    <xdr:cxnSp macro="">
      <xdr:nvCxnSpPr>
        <xdr:cNvPr id="502" name="直線コネクタ 501"/>
        <xdr:cNvCxnSpPr/>
      </xdr:nvCxnSpPr>
      <xdr:spPr>
        <a:xfrm flipV="1">
          <a:off x="15481300" y="6729906"/>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42998</xdr:rowOff>
    </xdr:from>
    <xdr:to>
      <xdr:col>22</xdr:col>
      <xdr:colOff>365125</xdr:colOff>
      <xdr:row>39</xdr:row>
      <xdr:rowOff>44450</xdr:rowOff>
    </xdr:to>
    <xdr:cxnSp macro="">
      <xdr:nvCxnSpPr>
        <xdr:cNvPr id="505" name="直線コネクタ 504"/>
        <xdr:cNvCxnSpPr/>
      </xdr:nvCxnSpPr>
      <xdr:spPr>
        <a:xfrm>
          <a:off x="14592300" y="6729548"/>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42998</xdr:rowOff>
    </xdr:from>
    <xdr:to>
      <xdr:col>21</xdr:col>
      <xdr:colOff>161925</xdr:colOff>
      <xdr:row>39</xdr:row>
      <xdr:rowOff>44157</xdr:rowOff>
    </xdr:to>
    <xdr:cxnSp macro="">
      <xdr:nvCxnSpPr>
        <xdr:cNvPr id="508" name="直線コネクタ 507"/>
        <xdr:cNvCxnSpPr/>
      </xdr:nvCxnSpPr>
      <xdr:spPr>
        <a:xfrm flipV="1">
          <a:off x="13703300" y="6729548"/>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107182</xdr:rowOff>
    </xdr:from>
    <xdr:ext cx="469744" cy="259045"/>
    <xdr:sp macro="" textlink="">
      <xdr:nvSpPr>
        <xdr:cNvPr id="510" name="テキスト ボックス 509"/>
        <xdr:cNvSpPr txBox="1"/>
      </xdr:nvSpPr>
      <xdr:spPr>
        <a:xfrm>
          <a:off x="14357427" y="6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44157</xdr:rowOff>
    </xdr:from>
    <xdr:to>
      <xdr:col>19</xdr:col>
      <xdr:colOff>644525</xdr:colOff>
      <xdr:row>39</xdr:row>
      <xdr:rowOff>44450</xdr:rowOff>
    </xdr:to>
    <xdr:cxnSp macro="">
      <xdr:nvCxnSpPr>
        <xdr:cNvPr id="511" name="直線コネクタ 510"/>
        <xdr:cNvCxnSpPr/>
      </xdr:nvCxnSpPr>
      <xdr:spPr>
        <a:xfrm flipV="1">
          <a:off x="12814300" y="6730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110261</xdr:rowOff>
    </xdr:from>
    <xdr:ext cx="378565" cy="259045"/>
    <xdr:sp macro="" textlink="">
      <xdr:nvSpPr>
        <xdr:cNvPr id="513" name="テキスト ボックス 512"/>
        <xdr:cNvSpPr txBox="1"/>
      </xdr:nvSpPr>
      <xdr:spPr>
        <a:xfrm>
          <a:off x="13514017" y="645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164006</xdr:rowOff>
    </xdr:from>
    <xdr:to>
      <xdr:col>23</xdr:col>
      <xdr:colOff>568325</xdr:colOff>
      <xdr:row>39</xdr:row>
      <xdr:rowOff>94156</xdr:rowOff>
    </xdr:to>
    <xdr:sp macro="" textlink="">
      <xdr:nvSpPr>
        <xdr:cNvPr id="521" name="円/楕円 520"/>
        <xdr:cNvSpPr/>
      </xdr:nvSpPr>
      <xdr:spPr>
        <a:xfrm>
          <a:off x="16268700" y="66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136009</xdr:rowOff>
    </xdr:from>
    <xdr:ext cx="378565" cy="259045"/>
    <xdr:sp macro="" textlink="">
      <xdr:nvSpPr>
        <xdr:cNvPr id="522" name="災害復旧事業費該当値テキスト"/>
        <xdr:cNvSpPr txBox="1"/>
      </xdr:nvSpPr>
      <xdr:spPr>
        <a:xfrm>
          <a:off x="16370300" y="665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163648</xdr:rowOff>
    </xdr:from>
    <xdr:to>
      <xdr:col>21</xdr:col>
      <xdr:colOff>212725</xdr:colOff>
      <xdr:row>39</xdr:row>
      <xdr:rowOff>93798</xdr:rowOff>
    </xdr:to>
    <xdr:sp macro="" textlink="">
      <xdr:nvSpPr>
        <xdr:cNvPr id="525" name="円/楕円 524"/>
        <xdr:cNvSpPr/>
      </xdr:nvSpPr>
      <xdr:spPr>
        <a:xfrm>
          <a:off x="14541500" y="66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84925</xdr:rowOff>
    </xdr:from>
    <xdr:ext cx="378565" cy="259045"/>
    <xdr:sp macro="" textlink="">
      <xdr:nvSpPr>
        <xdr:cNvPr id="526" name="テキスト ボックス 525"/>
        <xdr:cNvSpPr txBox="1"/>
      </xdr:nvSpPr>
      <xdr:spPr>
        <a:xfrm>
          <a:off x="14403017" y="6771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164807</xdr:rowOff>
    </xdr:from>
    <xdr:to>
      <xdr:col>20</xdr:col>
      <xdr:colOff>9525</xdr:colOff>
      <xdr:row>39</xdr:row>
      <xdr:rowOff>94957</xdr:rowOff>
    </xdr:to>
    <xdr:sp macro="" textlink="">
      <xdr:nvSpPr>
        <xdr:cNvPr id="527" name="円/楕円 526"/>
        <xdr:cNvSpPr/>
      </xdr:nvSpPr>
      <xdr:spPr>
        <a:xfrm>
          <a:off x="13652500" y="66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86084</xdr:rowOff>
    </xdr:from>
    <xdr:ext cx="313932" cy="259045"/>
    <xdr:sp macro="" textlink="">
      <xdr:nvSpPr>
        <xdr:cNvPr id="528" name="テキスト ボックス 527"/>
        <xdr:cNvSpPr txBox="1"/>
      </xdr:nvSpPr>
      <xdr:spPr>
        <a:xfrm>
          <a:off x="13546333" y="6772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73645</xdr:rowOff>
    </xdr:from>
    <xdr:to>
      <xdr:col>23</xdr:col>
      <xdr:colOff>517525</xdr:colOff>
      <xdr:row>77</xdr:row>
      <xdr:rowOff>95515</xdr:rowOff>
    </xdr:to>
    <xdr:cxnSp macro="">
      <xdr:nvCxnSpPr>
        <xdr:cNvPr id="610" name="直線コネクタ 609"/>
        <xdr:cNvCxnSpPr/>
      </xdr:nvCxnSpPr>
      <xdr:spPr>
        <a:xfrm>
          <a:off x="15481300" y="13275295"/>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32497</xdr:rowOff>
    </xdr:from>
    <xdr:to>
      <xdr:col>22</xdr:col>
      <xdr:colOff>365125</xdr:colOff>
      <xdr:row>77</xdr:row>
      <xdr:rowOff>73645</xdr:rowOff>
    </xdr:to>
    <xdr:cxnSp macro="">
      <xdr:nvCxnSpPr>
        <xdr:cNvPr id="613" name="直線コネクタ 612"/>
        <xdr:cNvCxnSpPr/>
      </xdr:nvCxnSpPr>
      <xdr:spPr>
        <a:xfrm>
          <a:off x="14592300" y="1323414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23768</xdr:rowOff>
    </xdr:from>
    <xdr:to>
      <xdr:col>21</xdr:col>
      <xdr:colOff>161925</xdr:colOff>
      <xdr:row>77</xdr:row>
      <xdr:rowOff>32497</xdr:rowOff>
    </xdr:to>
    <xdr:cxnSp macro="">
      <xdr:nvCxnSpPr>
        <xdr:cNvPr id="616" name="直線コネクタ 615"/>
        <xdr:cNvCxnSpPr/>
      </xdr:nvCxnSpPr>
      <xdr:spPr>
        <a:xfrm>
          <a:off x="13703300" y="13225418"/>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109687</xdr:rowOff>
    </xdr:from>
    <xdr:ext cx="534377" cy="259045"/>
    <xdr:sp macro="" textlink="">
      <xdr:nvSpPr>
        <xdr:cNvPr id="618" name="テキスト ボックス 617"/>
        <xdr:cNvSpPr txBox="1"/>
      </xdr:nvSpPr>
      <xdr:spPr>
        <a:xfrm>
          <a:off x="14325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152262</xdr:rowOff>
    </xdr:from>
    <xdr:to>
      <xdr:col>19</xdr:col>
      <xdr:colOff>644525</xdr:colOff>
      <xdr:row>77</xdr:row>
      <xdr:rowOff>23768</xdr:rowOff>
    </xdr:to>
    <xdr:cxnSp macro="">
      <xdr:nvCxnSpPr>
        <xdr:cNvPr id="619" name="直線コネクタ 618"/>
        <xdr:cNvCxnSpPr/>
      </xdr:nvCxnSpPr>
      <xdr:spPr>
        <a:xfrm>
          <a:off x="12814300" y="13182462"/>
          <a:ext cx="889000" cy="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109055</xdr:rowOff>
    </xdr:from>
    <xdr:ext cx="534377" cy="259045"/>
    <xdr:sp macro="" textlink="">
      <xdr:nvSpPr>
        <xdr:cNvPr id="621" name="テキスト ボックス 620"/>
        <xdr:cNvSpPr txBox="1"/>
      </xdr:nvSpPr>
      <xdr:spPr>
        <a:xfrm>
          <a:off x="13436111" y="127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121019</xdr:rowOff>
    </xdr:from>
    <xdr:ext cx="534377" cy="259045"/>
    <xdr:sp macro="" textlink="">
      <xdr:nvSpPr>
        <xdr:cNvPr id="623" name="テキスト ボックス 622"/>
        <xdr:cNvSpPr txBox="1"/>
      </xdr:nvSpPr>
      <xdr:spPr>
        <a:xfrm>
          <a:off x="12547111" y="128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44715</xdr:rowOff>
    </xdr:from>
    <xdr:to>
      <xdr:col>23</xdr:col>
      <xdr:colOff>568325</xdr:colOff>
      <xdr:row>77</xdr:row>
      <xdr:rowOff>146315</xdr:rowOff>
    </xdr:to>
    <xdr:sp macro="" textlink="">
      <xdr:nvSpPr>
        <xdr:cNvPr id="629" name="円/楕円 628"/>
        <xdr:cNvSpPr/>
      </xdr:nvSpPr>
      <xdr:spPr>
        <a:xfrm>
          <a:off x="16268700" y="132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23142</xdr:rowOff>
    </xdr:from>
    <xdr:ext cx="534377" cy="259045"/>
    <xdr:sp macro="" textlink="">
      <xdr:nvSpPr>
        <xdr:cNvPr id="630" name="公債費該当値テキスト"/>
        <xdr:cNvSpPr txBox="1"/>
      </xdr:nvSpPr>
      <xdr:spPr>
        <a:xfrm>
          <a:off x="16370300" y="132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22845</xdr:rowOff>
    </xdr:from>
    <xdr:to>
      <xdr:col>22</xdr:col>
      <xdr:colOff>415925</xdr:colOff>
      <xdr:row>77</xdr:row>
      <xdr:rowOff>124445</xdr:rowOff>
    </xdr:to>
    <xdr:sp macro="" textlink="">
      <xdr:nvSpPr>
        <xdr:cNvPr id="631" name="円/楕円 630"/>
        <xdr:cNvSpPr/>
      </xdr:nvSpPr>
      <xdr:spPr>
        <a:xfrm>
          <a:off x="15430500" y="132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115572</xdr:rowOff>
    </xdr:from>
    <xdr:ext cx="534377" cy="259045"/>
    <xdr:sp macro="" textlink="">
      <xdr:nvSpPr>
        <xdr:cNvPr id="632" name="テキスト ボックス 631"/>
        <xdr:cNvSpPr txBox="1"/>
      </xdr:nvSpPr>
      <xdr:spPr>
        <a:xfrm>
          <a:off x="15214111" y="133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153147</xdr:rowOff>
    </xdr:from>
    <xdr:to>
      <xdr:col>21</xdr:col>
      <xdr:colOff>212725</xdr:colOff>
      <xdr:row>77</xdr:row>
      <xdr:rowOff>83297</xdr:rowOff>
    </xdr:to>
    <xdr:sp macro="" textlink="">
      <xdr:nvSpPr>
        <xdr:cNvPr id="633" name="円/楕円 632"/>
        <xdr:cNvSpPr/>
      </xdr:nvSpPr>
      <xdr:spPr>
        <a:xfrm>
          <a:off x="14541500" y="131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74424</xdr:rowOff>
    </xdr:from>
    <xdr:ext cx="534377" cy="259045"/>
    <xdr:sp macro="" textlink="">
      <xdr:nvSpPr>
        <xdr:cNvPr id="634" name="テキスト ボックス 633"/>
        <xdr:cNvSpPr txBox="1"/>
      </xdr:nvSpPr>
      <xdr:spPr>
        <a:xfrm>
          <a:off x="14325111" y="132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144418</xdr:rowOff>
    </xdr:from>
    <xdr:to>
      <xdr:col>20</xdr:col>
      <xdr:colOff>9525</xdr:colOff>
      <xdr:row>77</xdr:row>
      <xdr:rowOff>74568</xdr:rowOff>
    </xdr:to>
    <xdr:sp macro="" textlink="">
      <xdr:nvSpPr>
        <xdr:cNvPr id="635" name="円/楕円 634"/>
        <xdr:cNvSpPr/>
      </xdr:nvSpPr>
      <xdr:spPr>
        <a:xfrm>
          <a:off x="13652500" y="131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65695</xdr:rowOff>
    </xdr:from>
    <xdr:ext cx="534377" cy="259045"/>
    <xdr:sp macro="" textlink="">
      <xdr:nvSpPr>
        <xdr:cNvPr id="636" name="テキスト ボックス 635"/>
        <xdr:cNvSpPr txBox="1"/>
      </xdr:nvSpPr>
      <xdr:spPr>
        <a:xfrm>
          <a:off x="13436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101462</xdr:rowOff>
    </xdr:from>
    <xdr:to>
      <xdr:col>18</xdr:col>
      <xdr:colOff>492125</xdr:colOff>
      <xdr:row>77</xdr:row>
      <xdr:rowOff>31612</xdr:rowOff>
    </xdr:to>
    <xdr:sp macro="" textlink="">
      <xdr:nvSpPr>
        <xdr:cNvPr id="637" name="円/楕円 636"/>
        <xdr:cNvSpPr/>
      </xdr:nvSpPr>
      <xdr:spPr>
        <a:xfrm>
          <a:off x="12763500" y="131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22739</xdr:rowOff>
    </xdr:from>
    <xdr:ext cx="534377" cy="259045"/>
    <xdr:sp macro="" textlink="">
      <xdr:nvSpPr>
        <xdr:cNvPr id="638" name="テキスト ボックス 637"/>
        <xdr:cNvSpPr txBox="1"/>
      </xdr:nvSpPr>
      <xdr:spPr>
        <a:xfrm>
          <a:off x="12547111" y="132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28773</xdr:rowOff>
    </xdr:from>
    <xdr:to>
      <xdr:col>23</xdr:col>
      <xdr:colOff>517525</xdr:colOff>
      <xdr:row>98</xdr:row>
      <xdr:rowOff>77228</xdr:rowOff>
    </xdr:to>
    <xdr:cxnSp macro="">
      <xdr:nvCxnSpPr>
        <xdr:cNvPr id="665" name="直線コネクタ 664"/>
        <xdr:cNvCxnSpPr/>
      </xdr:nvCxnSpPr>
      <xdr:spPr>
        <a:xfrm flipV="1">
          <a:off x="15481300" y="16830873"/>
          <a:ext cx="838200" cy="4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65405</xdr:rowOff>
    </xdr:from>
    <xdr:to>
      <xdr:col>22</xdr:col>
      <xdr:colOff>365125</xdr:colOff>
      <xdr:row>98</xdr:row>
      <xdr:rowOff>77228</xdr:rowOff>
    </xdr:to>
    <xdr:cxnSp macro="">
      <xdr:nvCxnSpPr>
        <xdr:cNvPr id="668" name="直線コネクタ 667"/>
        <xdr:cNvCxnSpPr/>
      </xdr:nvCxnSpPr>
      <xdr:spPr>
        <a:xfrm>
          <a:off x="14592300" y="16867505"/>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65405</xdr:rowOff>
    </xdr:from>
    <xdr:to>
      <xdr:col>21</xdr:col>
      <xdr:colOff>161925</xdr:colOff>
      <xdr:row>98</xdr:row>
      <xdr:rowOff>105639</xdr:rowOff>
    </xdr:to>
    <xdr:cxnSp macro="">
      <xdr:nvCxnSpPr>
        <xdr:cNvPr id="671" name="直線コネクタ 670"/>
        <xdr:cNvCxnSpPr/>
      </xdr:nvCxnSpPr>
      <xdr:spPr>
        <a:xfrm flipV="1">
          <a:off x="13703300" y="1686750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117157</xdr:rowOff>
    </xdr:from>
    <xdr:ext cx="534377" cy="259045"/>
    <xdr:sp macro="" textlink="">
      <xdr:nvSpPr>
        <xdr:cNvPr id="673" name="テキスト ボックス 672"/>
        <xdr:cNvSpPr txBox="1"/>
      </xdr:nvSpPr>
      <xdr:spPr>
        <a:xfrm>
          <a:off x="14325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75710</xdr:rowOff>
    </xdr:from>
    <xdr:to>
      <xdr:col>19</xdr:col>
      <xdr:colOff>644525</xdr:colOff>
      <xdr:row>98</xdr:row>
      <xdr:rowOff>105639</xdr:rowOff>
    </xdr:to>
    <xdr:cxnSp macro="">
      <xdr:nvCxnSpPr>
        <xdr:cNvPr id="674" name="直線コネクタ 673"/>
        <xdr:cNvCxnSpPr/>
      </xdr:nvCxnSpPr>
      <xdr:spPr>
        <a:xfrm>
          <a:off x="12814300" y="16877810"/>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6" name="テキスト ボックス 675"/>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149423</xdr:rowOff>
    </xdr:from>
    <xdr:to>
      <xdr:col>23</xdr:col>
      <xdr:colOff>568325</xdr:colOff>
      <xdr:row>98</xdr:row>
      <xdr:rowOff>79573</xdr:rowOff>
    </xdr:to>
    <xdr:sp macro="" textlink="">
      <xdr:nvSpPr>
        <xdr:cNvPr id="684" name="円/楕円 683"/>
        <xdr:cNvSpPr/>
      </xdr:nvSpPr>
      <xdr:spPr>
        <a:xfrm>
          <a:off x="16268700" y="1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108800</xdr:rowOff>
    </xdr:from>
    <xdr:ext cx="534377" cy="259045"/>
    <xdr:sp macro="" textlink="">
      <xdr:nvSpPr>
        <xdr:cNvPr id="685" name="積立金該当値テキスト"/>
        <xdr:cNvSpPr txBox="1"/>
      </xdr:nvSpPr>
      <xdr:spPr>
        <a:xfrm>
          <a:off x="16370300" y="165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26428</xdr:rowOff>
    </xdr:from>
    <xdr:to>
      <xdr:col>22</xdr:col>
      <xdr:colOff>415925</xdr:colOff>
      <xdr:row>98</xdr:row>
      <xdr:rowOff>128028</xdr:rowOff>
    </xdr:to>
    <xdr:sp macro="" textlink="">
      <xdr:nvSpPr>
        <xdr:cNvPr id="686" name="円/楕円 685"/>
        <xdr:cNvSpPr/>
      </xdr:nvSpPr>
      <xdr:spPr>
        <a:xfrm>
          <a:off x="15430500" y="168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119155</xdr:rowOff>
    </xdr:from>
    <xdr:ext cx="534377" cy="259045"/>
    <xdr:sp macro="" textlink="">
      <xdr:nvSpPr>
        <xdr:cNvPr id="687" name="テキスト ボックス 686"/>
        <xdr:cNvSpPr txBox="1"/>
      </xdr:nvSpPr>
      <xdr:spPr>
        <a:xfrm>
          <a:off x="15214111" y="1692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14605</xdr:rowOff>
    </xdr:from>
    <xdr:to>
      <xdr:col>21</xdr:col>
      <xdr:colOff>212725</xdr:colOff>
      <xdr:row>98</xdr:row>
      <xdr:rowOff>116205</xdr:rowOff>
    </xdr:to>
    <xdr:sp macro="" textlink="">
      <xdr:nvSpPr>
        <xdr:cNvPr id="688" name="円/楕円 687"/>
        <xdr:cNvSpPr/>
      </xdr:nvSpPr>
      <xdr:spPr>
        <a:xfrm>
          <a:off x="14541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132732</xdr:rowOff>
    </xdr:from>
    <xdr:ext cx="534377" cy="259045"/>
    <xdr:sp macro="" textlink="">
      <xdr:nvSpPr>
        <xdr:cNvPr id="689" name="テキスト ボックス 688"/>
        <xdr:cNvSpPr txBox="1"/>
      </xdr:nvSpPr>
      <xdr:spPr>
        <a:xfrm>
          <a:off x="14325111" y="165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54839</xdr:rowOff>
    </xdr:from>
    <xdr:to>
      <xdr:col>20</xdr:col>
      <xdr:colOff>9525</xdr:colOff>
      <xdr:row>98</xdr:row>
      <xdr:rowOff>156439</xdr:rowOff>
    </xdr:to>
    <xdr:sp macro="" textlink="">
      <xdr:nvSpPr>
        <xdr:cNvPr id="690" name="円/楕円 689"/>
        <xdr:cNvSpPr/>
      </xdr:nvSpPr>
      <xdr:spPr>
        <a:xfrm>
          <a:off x="13652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147566</xdr:rowOff>
    </xdr:from>
    <xdr:ext cx="469744" cy="259045"/>
    <xdr:sp macro="" textlink="">
      <xdr:nvSpPr>
        <xdr:cNvPr id="691" name="テキスト ボックス 690"/>
        <xdr:cNvSpPr txBox="1"/>
      </xdr:nvSpPr>
      <xdr:spPr>
        <a:xfrm>
          <a:off x="13468427" y="169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24910</xdr:rowOff>
    </xdr:from>
    <xdr:to>
      <xdr:col>18</xdr:col>
      <xdr:colOff>492125</xdr:colOff>
      <xdr:row>98</xdr:row>
      <xdr:rowOff>126510</xdr:rowOff>
    </xdr:to>
    <xdr:sp macro="" textlink="">
      <xdr:nvSpPr>
        <xdr:cNvPr id="692" name="円/楕円 691"/>
        <xdr:cNvSpPr/>
      </xdr:nvSpPr>
      <xdr:spPr>
        <a:xfrm>
          <a:off x="12763500" y="16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117637</xdr:rowOff>
    </xdr:from>
    <xdr:ext cx="534377" cy="259045"/>
    <xdr:sp macro="" textlink="">
      <xdr:nvSpPr>
        <xdr:cNvPr id="693" name="テキスト ボックス 692"/>
        <xdr:cNvSpPr txBox="1"/>
      </xdr:nvSpPr>
      <xdr:spPr>
        <a:xfrm>
          <a:off x="12547111" y="169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20" name="直線コネクタ 719"/>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723" name="直線コネクタ 722"/>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119126</xdr:rowOff>
    </xdr:from>
    <xdr:to>
      <xdr:col>29</xdr:col>
      <xdr:colOff>517525</xdr:colOff>
      <xdr:row>38</xdr:row>
      <xdr:rowOff>139654</xdr:rowOff>
    </xdr:to>
    <xdr:cxnSp macro="">
      <xdr:nvCxnSpPr>
        <xdr:cNvPr id="726" name="直線コネクタ 725"/>
        <xdr:cNvCxnSpPr/>
      </xdr:nvCxnSpPr>
      <xdr:spPr>
        <a:xfrm>
          <a:off x="19545300" y="663422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119126</xdr:rowOff>
    </xdr:from>
    <xdr:to>
      <xdr:col>28</xdr:col>
      <xdr:colOff>314325</xdr:colOff>
      <xdr:row>38</xdr:row>
      <xdr:rowOff>139654</xdr:rowOff>
    </xdr:to>
    <xdr:cxnSp macro="">
      <xdr:nvCxnSpPr>
        <xdr:cNvPr id="729" name="直線コネクタ 728"/>
        <xdr:cNvCxnSpPr/>
      </xdr:nvCxnSpPr>
      <xdr:spPr>
        <a:xfrm flipV="1">
          <a:off x="18656300" y="663422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39" name="円/楕円 738"/>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40"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41" name="円/楕円 740"/>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42" name="テキスト ボックス 741"/>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43" name="円/楕円 742"/>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44" name="テキスト ボックス 743"/>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68326</xdr:rowOff>
    </xdr:from>
    <xdr:to>
      <xdr:col>28</xdr:col>
      <xdr:colOff>365125</xdr:colOff>
      <xdr:row>38</xdr:row>
      <xdr:rowOff>169926</xdr:rowOff>
    </xdr:to>
    <xdr:sp macro="" textlink="">
      <xdr:nvSpPr>
        <xdr:cNvPr id="745" name="円/楕円 744"/>
        <xdr:cNvSpPr/>
      </xdr:nvSpPr>
      <xdr:spPr>
        <a:xfrm>
          <a:off x="19494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161053</xdr:rowOff>
    </xdr:from>
    <xdr:ext cx="378565" cy="259045"/>
    <xdr:sp macro="" textlink="">
      <xdr:nvSpPr>
        <xdr:cNvPr id="746" name="テキスト ボックス 745"/>
        <xdr:cNvSpPr txBox="1"/>
      </xdr:nvSpPr>
      <xdr:spPr>
        <a:xfrm>
          <a:off x="19356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47" name="円/楕円 746"/>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48" name="テキスト ボックス 747"/>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6617</xdr:rowOff>
    </xdr:from>
    <xdr:to>
      <xdr:col>32</xdr:col>
      <xdr:colOff>187325</xdr:colOff>
      <xdr:row>59</xdr:row>
      <xdr:rowOff>8293</xdr:rowOff>
    </xdr:to>
    <xdr:cxnSp macro="">
      <xdr:nvCxnSpPr>
        <xdr:cNvPr id="777" name="直線コネクタ 776"/>
        <xdr:cNvCxnSpPr/>
      </xdr:nvCxnSpPr>
      <xdr:spPr>
        <a:xfrm>
          <a:off x="21323300" y="1012216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6617</xdr:rowOff>
    </xdr:from>
    <xdr:to>
      <xdr:col>31</xdr:col>
      <xdr:colOff>34925</xdr:colOff>
      <xdr:row>59</xdr:row>
      <xdr:rowOff>13589</xdr:rowOff>
    </xdr:to>
    <xdr:cxnSp macro="">
      <xdr:nvCxnSpPr>
        <xdr:cNvPr id="780" name="直線コネクタ 779"/>
        <xdr:cNvCxnSpPr/>
      </xdr:nvCxnSpPr>
      <xdr:spPr>
        <a:xfrm flipV="1">
          <a:off x="20434300" y="1012216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163855</xdr:rowOff>
    </xdr:from>
    <xdr:to>
      <xdr:col>29</xdr:col>
      <xdr:colOff>517525</xdr:colOff>
      <xdr:row>59</xdr:row>
      <xdr:rowOff>13589</xdr:rowOff>
    </xdr:to>
    <xdr:cxnSp macro="">
      <xdr:nvCxnSpPr>
        <xdr:cNvPr id="783" name="直線コネクタ 782"/>
        <xdr:cNvCxnSpPr/>
      </xdr:nvCxnSpPr>
      <xdr:spPr>
        <a:xfrm>
          <a:off x="19545300" y="1010795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134370</xdr:rowOff>
    </xdr:from>
    <xdr:ext cx="469744" cy="259045"/>
    <xdr:sp macro="" textlink="">
      <xdr:nvSpPr>
        <xdr:cNvPr id="785" name="テキスト ボックス 784"/>
        <xdr:cNvSpPr txBox="1"/>
      </xdr:nvSpPr>
      <xdr:spPr>
        <a:xfrm>
          <a:off x="20199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163855</xdr:rowOff>
    </xdr:from>
    <xdr:to>
      <xdr:col>28</xdr:col>
      <xdr:colOff>314325</xdr:colOff>
      <xdr:row>58</xdr:row>
      <xdr:rowOff>164656</xdr:rowOff>
    </xdr:to>
    <xdr:cxnSp macro="">
      <xdr:nvCxnSpPr>
        <xdr:cNvPr id="786" name="直線コネクタ 785"/>
        <xdr:cNvCxnSpPr/>
      </xdr:nvCxnSpPr>
      <xdr:spPr>
        <a:xfrm flipV="1">
          <a:off x="18656300" y="10107955"/>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88" name="テキスト ボックス 787"/>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118178</xdr:rowOff>
    </xdr:from>
    <xdr:ext cx="469744" cy="259045"/>
    <xdr:sp macro="" textlink="">
      <xdr:nvSpPr>
        <xdr:cNvPr id="790" name="テキスト ボックス 789"/>
        <xdr:cNvSpPr txBox="1"/>
      </xdr:nvSpPr>
      <xdr:spPr>
        <a:xfrm>
          <a:off x="18421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128943</xdr:rowOff>
    </xdr:from>
    <xdr:to>
      <xdr:col>32</xdr:col>
      <xdr:colOff>238125</xdr:colOff>
      <xdr:row>59</xdr:row>
      <xdr:rowOff>59093</xdr:rowOff>
    </xdr:to>
    <xdr:sp macro="" textlink="">
      <xdr:nvSpPr>
        <xdr:cNvPr id="796" name="円/楕円 795"/>
        <xdr:cNvSpPr/>
      </xdr:nvSpPr>
      <xdr:spPr>
        <a:xfrm>
          <a:off x="221107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43870</xdr:rowOff>
    </xdr:from>
    <xdr:ext cx="378565" cy="259045"/>
    <xdr:sp macro="" textlink="">
      <xdr:nvSpPr>
        <xdr:cNvPr id="797" name="貸付金該当値テキスト"/>
        <xdr:cNvSpPr txBox="1"/>
      </xdr:nvSpPr>
      <xdr:spPr>
        <a:xfrm>
          <a:off x="22212300" y="9987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127267</xdr:rowOff>
    </xdr:from>
    <xdr:to>
      <xdr:col>31</xdr:col>
      <xdr:colOff>85725</xdr:colOff>
      <xdr:row>59</xdr:row>
      <xdr:rowOff>57417</xdr:rowOff>
    </xdr:to>
    <xdr:sp macro="" textlink="">
      <xdr:nvSpPr>
        <xdr:cNvPr id="798" name="円/楕円 797"/>
        <xdr:cNvSpPr/>
      </xdr:nvSpPr>
      <xdr:spPr>
        <a:xfrm>
          <a:off x="21272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48544</xdr:rowOff>
    </xdr:from>
    <xdr:ext cx="378565" cy="259045"/>
    <xdr:sp macro="" textlink="">
      <xdr:nvSpPr>
        <xdr:cNvPr id="799" name="テキスト ボックス 798"/>
        <xdr:cNvSpPr txBox="1"/>
      </xdr:nvSpPr>
      <xdr:spPr>
        <a:xfrm>
          <a:off x="21134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134239</xdr:rowOff>
    </xdr:from>
    <xdr:to>
      <xdr:col>29</xdr:col>
      <xdr:colOff>568325</xdr:colOff>
      <xdr:row>59</xdr:row>
      <xdr:rowOff>64389</xdr:rowOff>
    </xdr:to>
    <xdr:sp macro="" textlink="">
      <xdr:nvSpPr>
        <xdr:cNvPr id="800" name="円/楕円 799"/>
        <xdr:cNvSpPr/>
      </xdr:nvSpPr>
      <xdr:spPr>
        <a:xfrm>
          <a:off x="203835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55516</xdr:rowOff>
    </xdr:from>
    <xdr:ext cx="378565" cy="259045"/>
    <xdr:sp macro="" textlink="">
      <xdr:nvSpPr>
        <xdr:cNvPr id="801" name="テキスト ボックス 800"/>
        <xdr:cNvSpPr txBox="1"/>
      </xdr:nvSpPr>
      <xdr:spPr>
        <a:xfrm>
          <a:off x="20245017" y="1017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113055</xdr:rowOff>
    </xdr:from>
    <xdr:to>
      <xdr:col>28</xdr:col>
      <xdr:colOff>365125</xdr:colOff>
      <xdr:row>59</xdr:row>
      <xdr:rowOff>43205</xdr:rowOff>
    </xdr:to>
    <xdr:sp macro="" textlink="">
      <xdr:nvSpPr>
        <xdr:cNvPr id="802" name="円/楕円 801"/>
        <xdr:cNvSpPr/>
      </xdr:nvSpPr>
      <xdr:spPr>
        <a:xfrm>
          <a:off x="19494500" y="100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34332</xdr:rowOff>
    </xdr:from>
    <xdr:ext cx="469744" cy="259045"/>
    <xdr:sp macro="" textlink="">
      <xdr:nvSpPr>
        <xdr:cNvPr id="803" name="テキスト ボックス 802"/>
        <xdr:cNvSpPr txBox="1"/>
      </xdr:nvSpPr>
      <xdr:spPr>
        <a:xfrm>
          <a:off x="19310427" y="1014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113856</xdr:rowOff>
    </xdr:from>
    <xdr:to>
      <xdr:col>27</xdr:col>
      <xdr:colOff>161925</xdr:colOff>
      <xdr:row>59</xdr:row>
      <xdr:rowOff>44006</xdr:rowOff>
    </xdr:to>
    <xdr:sp macro="" textlink="">
      <xdr:nvSpPr>
        <xdr:cNvPr id="804" name="円/楕円 803"/>
        <xdr:cNvSpPr/>
      </xdr:nvSpPr>
      <xdr:spPr>
        <a:xfrm>
          <a:off x="18605500" y="100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35133</xdr:rowOff>
    </xdr:from>
    <xdr:ext cx="469744" cy="259045"/>
    <xdr:sp macro="" textlink="">
      <xdr:nvSpPr>
        <xdr:cNvPr id="805" name="テキスト ボックス 804"/>
        <xdr:cNvSpPr txBox="1"/>
      </xdr:nvSpPr>
      <xdr:spPr>
        <a:xfrm>
          <a:off x="18421427" y="1015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16961</xdr:rowOff>
    </xdr:from>
    <xdr:to>
      <xdr:col>32</xdr:col>
      <xdr:colOff>187325</xdr:colOff>
      <xdr:row>73</xdr:row>
      <xdr:rowOff>70663</xdr:rowOff>
    </xdr:to>
    <xdr:cxnSp macro="">
      <xdr:nvCxnSpPr>
        <xdr:cNvPr id="835" name="直線コネクタ 834"/>
        <xdr:cNvCxnSpPr/>
      </xdr:nvCxnSpPr>
      <xdr:spPr>
        <a:xfrm flipV="1">
          <a:off x="21323300" y="12532811"/>
          <a:ext cx="8382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52356</xdr:rowOff>
    </xdr:from>
    <xdr:to>
      <xdr:col>31</xdr:col>
      <xdr:colOff>34925</xdr:colOff>
      <xdr:row>73</xdr:row>
      <xdr:rowOff>70663</xdr:rowOff>
    </xdr:to>
    <xdr:cxnSp macro="">
      <xdr:nvCxnSpPr>
        <xdr:cNvPr id="838" name="直線コネクタ 837"/>
        <xdr:cNvCxnSpPr/>
      </xdr:nvCxnSpPr>
      <xdr:spPr>
        <a:xfrm>
          <a:off x="20434300" y="12568206"/>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52356</xdr:rowOff>
    </xdr:from>
    <xdr:to>
      <xdr:col>29</xdr:col>
      <xdr:colOff>517525</xdr:colOff>
      <xdr:row>73</xdr:row>
      <xdr:rowOff>144291</xdr:rowOff>
    </xdr:to>
    <xdr:cxnSp macro="">
      <xdr:nvCxnSpPr>
        <xdr:cNvPr id="841" name="直線コネクタ 840"/>
        <xdr:cNvCxnSpPr/>
      </xdr:nvCxnSpPr>
      <xdr:spPr>
        <a:xfrm flipV="1">
          <a:off x="19545300" y="12568206"/>
          <a:ext cx="8890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144291</xdr:rowOff>
    </xdr:from>
    <xdr:to>
      <xdr:col>28</xdr:col>
      <xdr:colOff>314325</xdr:colOff>
      <xdr:row>74</xdr:row>
      <xdr:rowOff>25400</xdr:rowOff>
    </xdr:to>
    <xdr:cxnSp macro="">
      <xdr:nvCxnSpPr>
        <xdr:cNvPr id="844" name="直線コネクタ 843"/>
        <xdr:cNvCxnSpPr/>
      </xdr:nvCxnSpPr>
      <xdr:spPr>
        <a:xfrm flipV="1">
          <a:off x="18656300" y="12660141"/>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137611</xdr:rowOff>
    </xdr:from>
    <xdr:to>
      <xdr:col>32</xdr:col>
      <xdr:colOff>238125</xdr:colOff>
      <xdr:row>73</xdr:row>
      <xdr:rowOff>67761</xdr:rowOff>
    </xdr:to>
    <xdr:sp macro="" textlink="">
      <xdr:nvSpPr>
        <xdr:cNvPr id="854" name="円/楕円 853"/>
        <xdr:cNvSpPr/>
      </xdr:nvSpPr>
      <xdr:spPr>
        <a:xfrm>
          <a:off x="22110700" y="12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160488</xdr:rowOff>
    </xdr:from>
    <xdr:ext cx="534377" cy="259045"/>
    <xdr:sp macro="" textlink="">
      <xdr:nvSpPr>
        <xdr:cNvPr id="855" name="繰出金該当値テキスト"/>
        <xdr:cNvSpPr txBox="1"/>
      </xdr:nvSpPr>
      <xdr:spPr>
        <a:xfrm>
          <a:off x="22212300" y="123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75,443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19863</xdr:rowOff>
    </xdr:from>
    <xdr:to>
      <xdr:col>31</xdr:col>
      <xdr:colOff>85725</xdr:colOff>
      <xdr:row>73</xdr:row>
      <xdr:rowOff>121463</xdr:rowOff>
    </xdr:to>
    <xdr:sp macro="" textlink="">
      <xdr:nvSpPr>
        <xdr:cNvPr id="856" name="円/楕円 855"/>
        <xdr:cNvSpPr/>
      </xdr:nvSpPr>
      <xdr:spPr>
        <a:xfrm>
          <a:off x="212725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137990</xdr:rowOff>
    </xdr:from>
    <xdr:ext cx="534377" cy="259045"/>
    <xdr:sp macro="" textlink="">
      <xdr:nvSpPr>
        <xdr:cNvPr id="857" name="テキスト ボックス 856"/>
        <xdr:cNvSpPr txBox="1"/>
      </xdr:nvSpPr>
      <xdr:spPr>
        <a:xfrm>
          <a:off x="21056111" y="123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1556</xdr:rowOff>
    </xdr:from>
    <xdr:to>
      <xdr:col>29</xdr:col>
      <xdr:colOff>568325</xdr:colOff>
      <xdr:row>73</xdr:row>
      <xdr:rowOff>103156</xdr:rowOff>
    </xdr:to>
    <xdr:sp macro="" textlink="">
      <xdr:nvSpPr>
        <xdr:cNvPr id="858" name="円/楕円 857"/>
        <xdr:cNvSpPr/>
      </xdr:nvSpPr>
      <xdr:spPr>
        <a:xfrm>
          <a:off x="20383500" y="125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119683</xdr:rowOff>
    </xdr:from>
    <xdr:ext cx="534377" cy="259045"/>
    <xdr:sp macro="" textlink="">
      <xdr:nvSpPr>
        <xdr:cNvPr id="859" name="テキスト ボックス 858"/>
        <xdr:cNvSpPr txBox="1"/>
      </xdr:nvSpPr>
      <xdr:spPr>
        <a:xfrm>
          <a:off x="20167111" y="122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93491</xdr:rowOff>
    </xdr:from>
    <xdr:to>
      <xdr:col>28</xdr:col>
      <xdr:colOff>365125</xdr:colOff>
      <xdr:row>74</xdr:row>
      <xdr:rowOff>23641</xdr:rowOff>
    </xdr:to>
    <xdr:sp macro="" textlink="">
      <xdr:nvSpPr>
        <xdr:cNvPr id="860" name="円/楕円 859"/>
        <xdr:cNvSpPr/>
      </xdr:nvSpPr>
      <xdr:spPr>
        <a:xfrm>
          <a:off x="19494500" y="126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40168</xdr:rowOff>
    </xdr:from>
    <xdr:ext cx="534377" cy="259045"/>
    <xdr:sp macro="" textlink="">
      <xdr:nvSpPr>
        <xdr:cNvPr id="861" name="テキスト ボックス 860"/>
        <xdr:cNvSpPr txBox="1"/>
      </xdr:nvSpPr>
      <xdr:spPr>
        <a:xfrm>
          <a:off x="19278111" y="123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146050</xdr:rowOff>
    </xdr:from>
    <xdr:to>
      <xdr:col>27</xdr:col>
      <xdr:colOff>161925</xdr:colOff>
      <xdr:row>74</xdr:row>
      <xdr:rowOff>76200</xdr:rowOff>
    </xdr:to>
    <xdr:sp macro="" textlink="">
      <xdr:nvSpPr>
        <xdr:cNvPr id="862" name="円/楕円 861"/>
        <xdr:cNvSpPr/>
      </xdr:nvSpPr>
      <xdr:spPr>
        <a:xfrm>
          <a:off x="186055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92727</xdr:rowOff>
    </xdr:from>
    <xdr:ext cx="534377" cy="259045"/>
    <xdr:sp macro="" textlink="">
      <xdr:nvSpPr>
        <xdr:cNvPr id="863" name="テキスト ボックス 862"/>
        <xdr:cNvSpPr txBox="1"/>
      </xdr:nvSpPr>
      <xdr:spPr>
        <a:xfrm>
          <a:off x="18389111" y="124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430,765</a:t>
          </a:r>
          <a:r>
            <a:rPr kumimoji="1" lang="ja-JP" altLang="ja-JP" sz="1400">
              <a:solidFill>
                <a:schemeClr val="dk1"/>
              </a:solidFill>
              <a:effectLst/>
              <a:latin typeface="+mn-lt"/>
              <a:ea typeface="+mn-ea"/>
              <a:cs typeface="+mn-cs"/>
            </a:rPr>
            <a:t>円となっている。主な構成項目である人件費は、住民一人当たり</a:t>
          </a:r>
          <a:r>
            <a:rPr kumimoji="1" lang="en-US" altLang="ja-JP" sz="1400">
              <a:solidFill>
                <a:schemeClr val="dk1"/>
              </a:solidFill>
              <a:effectLst/>
              <a:latin typeface="+mn-lt"/>
              <a:ea typeface="+mn-ea"/>
              <a:cs typeface="+mn-cs"/>
            </a:rPr>
            <a:t>68,998</a:t>
          </a:r>
          <a:r>
            <a:rPr kumimoji="1" lang="ja-JP" altLang="ja-JP" sz="1400">
              <a:solidFill>
                <a:schemeClr val="dk1"/>
              </a:solidFill>
              <a:effectLst/>
              <a:latin typeface="+mn-lt"/>
              <a:ea typeface="+mn-ea"/>
              <a:cs typeface="+mn-cs"/>
            </a:rPr>
            <a:t>円となっており、平成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年度と比較すると</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類似団体平均・</a:t>
          </a:r>
          <a:r>
            <a:rPr kumimoji="1" lang="ja-JP" altLang="ja-JP" sz="1400">
              <a:solidFill>
                <a:schemeClr val="dk1"/>
              </a:solidFill>
              <a:effectLst/>
              <a:latin typeface="+mn-lt"/>
              <a:ea typeface="+mn-ea"/>
              <a:cs typeface="+mn-cs"/>
            </a:rPr>
            <a:t>全国平均・岐阜県平均ともに上回っている。団塊世代の退職とともに新規採用を抑制しているが、ごみ収集業務や各施設運営を直営で行っているため、行政サービスの提供方法に差違があることが要因と考えられ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下水道事業や農業集落排水事業をはじめ、介護事業や後期高齢者医療事業など他会計事業への繰出金は住民一人当たり</a:t>
          </a:r>
          <a:r>
            <a:rPr kumimoji="1" lang="en-US" altLang="ja-JP" sz="1400" b="0" i="0" baseline="0">
              <a:solidFill>
                <a:schemeClr val="dk1"/>
              </a:solidFill>
              <a:effectLst/>
              <a:latin typeface="+mn-lt"/>
              <a:ea typeface="+mn-ea"/>
              <a:cs typeface="+mn-cs"/>
            </a:rPr>
            <a:t>75,443</a:t>
          </a:r>
          <a:r>
            <a:rPr kumimoji="1" lang="ja-JP" altLang="ja-JP" sz="1400" b="0" i="0" baseline="0">
              <a:solidFill>
                <a:schemeClr val="dk1"/>
              </a:solidFill>
              <a:effectLst/>
              <a:latin typeface="+mn-lt"/>
              <a:ea typeface="+mn-ea"/>
              <a:cs typeface="+mn-cs"/>
            </a:rPr>
            <a:t>円となっており、類似団体平均</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全国平均・岐阜県平均ともに上回っている。今後も、下水道に係る建設事業や高齢化率の上昇による多額の繰出金が必要となる見込みである。よって、各事業会計の料金適正化や、経営の合理化、経営戦略の策定等の経営努力により、繰出金の抑制に努める必要がある。</a:t>
          </a:r>
          <a:endParaRPr lang="ja-JP" altLang="ja-JP" sz="1800">
            <a:effectLst/>
          </a:endParaRPr>
        </a:p>
        <a:p>
          <a:endParaRPr kumimoji="1" lang="ja-JP" altLang="en-US" sz="20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74712</xdr:rowOff>
    </xdr:from>
    <xdr:to>
      <xdr:col>6</xdr:col>
      <xdr:colOff>511175</xdr:colOff>
      <xdr:row>34</xdr:row>
      <xdr:rowOff>30952</xdr:rowOff>
    </xdr:to>
    <xdr:cxnSp macro="">
      <xdr:nvCxnSpPr>
        <xdr:cNvPr id="63" name="直線コネクタ 62"/>
        <xdr:cNvCxnSpPr/>
      </xdr:nvCxnSpPr>
      <xdr:spPr>
        <a:xfrm>
          <a:off x="3797300" y="5732562"/>
          <a:ext cx="8382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74712</xdr:rowOff>
    </xdr:from>
    <xdr:to>
      <xdr:col>5</xdr:col>
      <xdr:colOff>358775</xdr:colOff>
      <xdr:row>34</xdr:row>
      <xdr:rowOff>99858</xdr:rowOff>
    </xdr:to>
    <xdr:cxnSp macro="">
      <xdr:nvCxnSpPr>
        <xdr:cNvPr id="66" name="直線コネクタ 65"/>
        <xdr:cNvCxnSpPr/>
      </xdr:nvCxnSpPr>
      <xdr:spPr>
        <a:xfrm flipV="1">
          <a:off x="2908300" y="573256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17236</xdr:rowOff>
    </xdr:from>
    <xdr:to>
      <xdr:col>4</xdr:col>
      <xdr:colOff>155575</xdr:colOff>
      <xdr:row>34</xdr:row>
      <xdr:rowOff>99858</xdr:rowOff>
    </xdr:to>
    <xdr:cxnSp macro="">
      <xdr:nvCxnSpPr>
        <xdr:cNvPr id="69" name="直線コネクタ 68"/>
        <xdr:cNvCxnSpPr/>
      </xdr:nvCxnSpPr>
      <xdr:spPr>
        <a:xfrm>
          <a:off x="2019300" y="5846536"/>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148517</xdr:rowOff>
    </xdr:from>
    <xdr:to>
      <xdr:col>2</xdr:col>
      <xdr:colOff>638175</xdr:colOff>
      <xdr:row>34</xdr:row>
      <xdr:rowOff>17236</xdr:rowOff>
    </xdr:to>
    <xdr:cxnSp macro="">
      <xdr:nvCxnSpPr>
        <xdr:cNvPr id="72" name="直線コネクタ 71"/>
        <xdr:cNvCxnSpPr/>
      </xdr:nvCxnSpPr>
      <xdr:spPr>
        <a:xfrm>
          <a:off x="1130300" y="5806367"/>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151602</xdr:rowOff>
    </xdr:from>
    <xdr:to>
      <xdr:col>6</xdr:col>
      <xdr:colOff>561975</xdr:colOff>
      <xdr:row>34</xdr:row>
      <xdr:rowOff>81752</xdr:rowOff>
    </xdr:to>
    <xdr:sp macro="" textlink="">
      <xdr:nvSpPr>
        <xdr:cNvPr id="82" name="円/楕円 81"/>
        <xdr:cNvSpPr/>
      </xdr:nvSpPr>
      <xdr:spPr>
        <a:xfrm>
          <a:off x="45847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3029</xdr:rowOff>
    </xdr:from>
    <xdr:ext cx="469744" cy="259045"/>
    <xdr:sp macro="" textlink="">
      <xdr:nvSpPr>
        <xdr:cNvPr id="83" name="議会費該当値テキスト"/>
        <xdr:cNvSpPr txBox="1"/>
      </xdr:nvSpPr>
      <xdr:spPr>
        <a:xfrm>
          <a:off x="4686300" y="566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23912</xdr:rowOff>
    </xdr:from>
    <xdr:to>
      <xdr:col>5</xdr:col>
      <xdr:colOff>409575</xdr:colOff>
      <xdr:row>33</xdr:row>
      <xdr:rowOff>125512</xdr:rowOff>
    </xdr:to>
    <xdr:sp macro="" textlink="">
      <xdr:nvSpPr>
        <xdr:cNvPr id="84" name="円/楕円 83"/>
        <xdr:cNvSpPr/>
      </xdr:nvSpPr>
      <xdr:spPr>
        <a:xfrm>
          <a:off x="37465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142039</xdr:rowOff>
    </xdr:from>
    <xdr:ext cx="469744" cy="259045"/>
    <xdr:sp macro="" textlink="">
      <xdr:nvSpPr>
        <xdr:cNvPr id="85" name="テキスト ボックス 84"/>
        <xdr:cNvSpPr txBox="1"/>
      </xdr:nvSpPr>
      <xdr:spPr>
        <a:xfrm>
          <a:off x="3562427" y="54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49058</xdr:rowOff>
    </xdr:from>
    <xdr:to>
      <xdr:col>4</xdr:col>
      <xdr:colOff>206375</xdr:colOff>
      <xdr:row>34</xdr:row>
      <xdr:rowOff>150658</xdr:rowOff>
    </xdr:to>
    <xdr:sp macro="" textlink="">
      <xdr:nvSpPr>
        <xdr:cNvPr id="86" name="円/楕円 85"/>
        <xdr:cNvSpPr/>
      </xdr:nvSpPr>
      <xdr:spPr>
        <a:xfrm>
          <a:off x="2857500" y="58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167185</xdr:rowOff>
    </xdr:from>
    <xdr:ext cx="469744" cy="259045"/>
    <xdr:sp macro="" textlink="">
      <xdr:nvSpPr>
        <xdr:cNvPr id="87" name="テキスト ボックス 86"/>
        <xdr:cNvSpPr txBox="1"/>
      </xdr:nvSpPr>
      <xdr:spPr>
        <a:xfrm>
          <a:off x="2673427" y="56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137886</xdr:rowOff>
    </xdr:from>
    <xdr:to>
      <xdr:col>3</xdr:col>
      <xdr:colOff>3175</xdr:colOff>
      <xdr:row>34</xdr:row>
      <xdr:rowOff>68036</xdr:rowOff>
    </xdr:to>
    <xdr:sp macro="" textlink="">
      <xdr:nvSpPr>
        <xdr:cNvPr id="88" name="円/楕円 87"/>
        <xdr:cNvSpPr/>
      </xdr:nvSpPr>
      <xdr:spPr>
        <a:xfrm>
          <a:off x="1968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84563</xdr:rowOff>
    </xdr:from>
    <xdr:ext cx="469744" cy="259045"/>
    <xdr:sp macro="" textlink="">
      <xdr:nvSpPr>
        <xdr:cNvPr id="89" name="テキスト ボックス 88"/>
        <xdr:cNvSpPr txBox="1"/>
      </xdr:nvSpPr>
      <xdr:spPr>
        <a:xfrm>
          <a:off x="1784427"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97717</xdr:rowOff>
    </xdr:from>
    <xdr:to>
      <xdr:col>1</xdr:col>
      <xdr:colOff>485775</xdr:colOff>
      <xdr:row>34</xdr:row>
      <xdr:rowOff>27867</xdr:rowOff>
    </xdr:to>
    <xdr:sp macro="" textlink="">
      <xdr:nvSpPr>
        <xdr:cNvPr id="90" name="円/楕円 89"/>
        <xdr:cNvSpPr/>
      </xdr:nvSpPr>
      <xdr:spPr>
        <a:xfrm>
          <a:off x="1079500" y="57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44394</xdr:rowOff>
    </xdr:from>
    <xdr:ext cx="469744" cy="259045"/>
    <xdr:sp macro="" textlink="">
      <xdr:nvSpPr>
        <xdr:cNvPr id="91" name="テキスト ボックス 90"/>
        <xdr:cNvSpPr txBox="1"/>
      </xdr:nvSpPr>
      <xdr:spPr>
        <a:xfrm>
          <a:off x="895427" y="553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149472</xdr:rowOff>
    </xdr:from>
    <xdr:to>
      <xdr:col>6</xdr:col>
      <xdr:colOff>511175</xdr:colOff>
      <xdr:row>57</xdr:row>
      <xdr:rowOff>164298</xdr:rowOff>
    </xdr:to>
    <xdr:cxnSp macro="">
      <xdr:nvCxnSpPr>
        <xdr:cNvPr id="120" name="直線コネクタ 119"/>
        <xdr:cNvCxnSpPr/>
      </xdr:nvCxnSpPr>
      <xdr:spPr>
        <a:xfrm flipV="1">
          <a:off x="3797300" y="9922122"/>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152772</xdr:rowOff>
    </xdr:from>
    <xdr:to>
      <xdr:col>5</xdr:col>
      <xdr:colOff>358775</xdr:colOff>
      <xdr:row>57</xdr:row>
      <xdr:rowOff>164298</xdr:rowOff>
    </xdr:to>
    <xdr:cxnSp macro="">
      <xdr:nvCxnSpPr>
        <xdr:cNvPr id="123" name="直線コネクタ 122"/>
        <xdr:cNvCxnSpPr/>
      </xdr:nvCxnSpPr>
      <xdr:spPr>
        <a:xfrm>
          <a:off x="2908300" y="9925422"/>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152772</xdr:rowOff>
    </xdr:from>
    <xdr:to>
      <xdr:col>4</xdr:col>
      <xdr:colOff>155575</xdr:colOff>
      <xdr:row>58</xdr:row>
      <xdr:rowOff>24394</xdr:rowOff>
    </xdr:to>
    <xdr:cxnSp macro="">
      <xdr:nvCxnSpPr>
        <xdr:cNvPr id="126" name="直線コネクタ 125"/>
        <xdr:cNvCxnSpPr/>
      </xdr:nvCxnSpPr>
      <xdr:spPr>
        <a:xfrm flipV="1">
          <a:off x="2019300" y="9925422"/>
          <a:ext cx="8890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23581</xdr:rowOff>
    </xdr:from>
    <xdr:ext cx="534377" cy="259045"/>
    <xdr:sp macro="" textlink="">
      <xdr:nvSpPr>
        <xdr:cNvPr id="128" name="テキスト ボックス 127"/>
        <xdr:cNvSpPr txBox="1"/>
      </xdr:nvSpPr>
      <xdr:spPr>
        <a:xfrm>
          <a:off x="2641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164770</xdr:rowOff>
    </xdr:from>
    <xdr:to>
      <xdr:col>2</xdr:col>
      <xdr:colOff>638175</xdr:colOff>
      <xdr:row>58</xdr:row>
      <xdr:rowOff>24394</xdr:rowOff>
    </xdr:to>
    <xdr:cxnSp macro="">
      <xdr:nvCxnSpPr>
        <xdr:cNvPr id="129" name="直線コネクタ 128"/>
        <xdr:cNvCxnSpPr/>
      </xdr:nvCxnSpPr>
      <xdr:spPr>
        <a:xfrm>
          <a:off x="1130300" y="9937420"/>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98672</xdr:rowOff>
    </xdr:from>
    <xdr:to>
      <xdr:col>6</xdr:col>
      <xdr:colOff>561975</xdr:colOff>
      <xdr:row>58</xdr:row>
      <xdr:rowOff>28822</xdr:rowOff>
    </xdr:to>
    <xdr:sp macro="" textlink="">
      <xdr:nvSpPr>
        <xdr:cNvPr id="139" name="円/楕円 138"/>
        <xdr:cNvSpPr/>
      </xdr:nvSpPr>
      <xdr:spPr>
        <a:xfrm>
          <a:off x="4584700" y="98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113498</xdr:rowOff>
    </xdr:from>
    <xdr:to>
      <xdr:col>5</xdr:col>
      <xdr:colOff>409575</xdr:colOff>
      <xdr:row>58</xdr:row>
      <xdr:rowOff>43648</xdr:rowOff>
    </xdr:to>
    <xdr:sp macro="" textlink="">
      <xdr:nvSpPr>
        <xdr:cNvPr id="141" name="円/楕円 140"/>
        <xdr:cNvSpPr/>
      </xdr:nvSpPr>
      <xdr:spPr>
        <a:xfrm>
          <a:off x="37465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34775</xdr:rowOff>
    </xdr:from>
    <xdr:ext cx="534377" cy="259045"/>
    <xdr:sp macro="" textlink="">
      <xdr:nvSpPr>
        <xdr:cNvPr id="142" name="テキスト ボックス 141"/>
        <xdr:cNvSpPr txBox="1"/>
      </xdr:nvSpPr>
      <xdr:spPr>
        <a:xfrm>
          <a:off x="3530111" y="99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101972</xdr:rowOff>
    </xdr:from>
    <xdr:to>
      <xdr:col>4</xdr:col>
      <xdr:colOff>206375</xdr:colOff>
      <xdr:row>58</xdr:row>
      <xdr:rowOff>32122</xdr:rowOff>
    </xdr:to>
    <xdr:sp macro="" textlink="">
      <xdr:nvSpPr>
        <xdr:cNvPr id="143" name="円/楕円 142"/>
        <xdr:cNvSpPr/>
      </xdr:nvSpPr>
      <xdr:spPr>
        <a:xfrm>
          <a:off x="2857500" y="98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48649</xdr:rowOff>
    </xdr:from>
    <xdr:ext cx="534377" cy="259045"/>
    <xdr:sp macro="" textlink="">
      <xdr:nvSpPr>
        <xdr:cNvPr id="144" name="テキスト ボックス 143"/>
        <xdr:cNvSpPr txBox="1"/>
      </xdr:nvSpPr>
      <xdr:spPr>
        <a:xfrm>
          <a:off x="2641111" y="96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145044</xdr:rowOff>
    </xdr:from>
    <xdr:to>
      <xdr:col>3</xdr:col>
      <xdr:colOff>3175</xdr:colOff>
      <xdr:row>58</xdr:row>
      <xdr:rowOff>75194</xdr:rowOff>
    </xdr:to>
    <xdr:sp macro="" textlink="">
      <xdr:nvSpPr>
        <xdr:cNvPr id="145" name="円/楕円 144"/>
        <xdr:cNvSpPr/>
      </xdr:nvSpPr>
      <xdr:spPr>
        <a:xfrm>
          <a:off x="19685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66321</xdr:rowOff>
    </xdr:from>
    <xdr:ext cx="534377" cy="259045"/>
    <xdr:sp macro="" textlink="">
      <xdr:nvSpPr>
        <xdr:cNvPr id="146" name="テキスト ボックス 145"/>
        <xdr:cNvSpPr txBox="1"/>
      </xdr:nvSpPr>
      <xdr:spPr>
        <a:xfrm>
          <a:off x="1752111" y="100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113970</xdr:rowOff>
    </xdr:from>
    <xdr:to>
      <xdr:col>1</xdr:col>
      <xdr:colOff>485775</xdr:colOff>
      <xdr:row>58</xdr:row>
      <xdr:rowOff>44120</xdr:rowOff>
    </xdr:to>
    <xdr:sp macro="" textlink="">
      <xdr:nvSpPr>
        <xdr:cNvPr id="147" name="円/楕円 146"/>
        <xdr:cNvSpPr/>
      </xdr:nvSpPr>
      <xdr:spPr>
        <a:xfrm>
          <a:off x="1079500" y="98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35247</xdr:rowOff>
    </xdr:from>
    <xdr:ext cx="534377" cy="259045"/>
    <xdr:sp macro="" textlink="">
      <xdr:nvSpPr>
        <xdr:cNvPr id="148" name="テキスト ボックス 147"/>
        <xdr:cNvSpPr txBox="1"/>
      </xdr:nvSpPr>
      <xdr:spPr>
        <a:xfrm>
          <a:off x="863111" y="99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118280</xdr:rowOff>
    </xdr:from>
    <xdr:to>
      <xdr:col>6</xdr:col>
      <xdr:colOff>511175</xdr:colOff>
      <xdr:row>78</xdr:row>
      <xdr:rowOff>140515</xdr:rowOff>
    </xdr:to>
    <xdr:cxnSp macro="">
      <xdr:nvCxnSpPr>
        <xdr:cNvPr id="178" name="直線コネクタ 177"/>
        <xdr:cNvCxnSpPr/>
      </xdr:nvCxnSpPr>
      <xdr:spPr>
        <a:xfrm flipV="1">
          <a:off x="3797300" y="13491380"/>
          <a:ext cx="8382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139064</xdr:rowOff>
    </xdr:from>
    <xdr:to>
      <xdr:col>5</xdr:col>
      <xdr:colOff>358775</xdr:colOff>
      <xdr:row>78</xdr:row>
      <xdr:rowOff>140515</xdr:rowOff>
    </xdr:to>
    <xdr:cxnSp macro="">
      <xdr:nvCxnSpPr>
        <xdr:cNvPr id="181" name="直線コネクタ 180"/>
        <xdr:cNvCxnSpPr/>
      </xdr:nvCxnSpPr>
      <xdr:spPr>
        <a:xfrm>
          <a:off x="2908300" y="13512164"/>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139064</xdr:rowOff>
    </xdr:from>
    <xdr:to>
      <xdr:col>4</xdr:col>
      <xdr:colOff>155575</xdr:colOff>
      <xdr:row>79</xdr:row>
      <xdr:rowOff>4319</xdr:rowOff>
    </xdr:to>
    <xdr:cxnSp macro="">
      <xdr:nvCxnSpPr>
        <xdr:cNvPr id="184" name="直線コネクタ 183"/>
        <xdr:cNvCxnSpPr/>
      </xdr:nvCxnSpPr>
      <xdr:spPr>
        <a:xfrm flipV="1">
          <a:off x="2019300" y="13512164"/>
          <a:ext cx="889000" cy="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4319</xdr:rowOff>
    </xdr:from>
    <xdr:to>
      <xdr:col>2</xdr:col>
      <xdr:colOff>638175</xdr:colOff>
      <xdr:row>79</xdr:row>
      <xdr:rowOff>9424</xdr:rowOff>
    </xdr:to>
    <xdr:cxnSp macro="">
      <xdr:nvCxnSpPr>
        <xdr:cNvPr id="187" name="直線コネクタ 186"/>
        <xdr:cNvCxnSpPr/>
      </xdr:nvCxnSpPr>
      <xdr:spPr>
        <a:xfrm flipV="1">
          <a:off x="1130300" y="135488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67480</xdr:rowOff>
    </xdr:from>
    <xdr:to>
      <xdr:col>6</xdr:col>
      <xdr:colOff>561975</xdr:colOff>
      <xdr:row>78</xdr:row>
      <xdr:rowOff>169080</xdr:rowOff>
    </xdr:to>
    <xdr:sp macro="" textlink="">
      <xdr:nvSpPr>
        <xdr:cNvPr id="197" name="円/楕円 196"/>
        <xdr:cNvSpPr/>
      </xdr:nvSpPr>
      <xdr:spPr>
        <a:xfrm>
          <a:off x="4584700" y="134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153857</xdr:rowOff>
    </xdr:from>
    <xdr:ext cx="599010" cy="259045"/>
    <xdr:sp macro="" textlink="">
      <xdr:nvSpPr>
        <xdr:cNvPr id="198" name="民生費該当値テキスト"/>
        <xdr:cNvSpPr txBox="1"/>
      </xdr:nvSpPr>
      <xdr:spPr>
        <a:xfrm>
          <a:off x="4686300" y="1335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89715</xdr:rowOff>
    </xdr:from>
    <xdr:to>
      <xdr:col>5</xdr:col>
      <xdr:colOff>409575</xdr:colOff>
      <xdr:row>79</xdr:row>
      <xdr:rowOff>19865</xdr:rowOff>
    </xdr:to>
    <xdr:sp macro="" textlink="">
      <xdr:nvSpPr>
        <xdr:cNvPr id="199" name="円/楕円 198"/>
        <xdr:cNvSpPr/>
      </xdr:nvSpPr>
      <xdr:spPr>
        <a:xfrm>
          <a:off x="3746500" y="134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10992</xdr:rowOff>
    </xdr:from>
    <xdr:ext cx="599010" cy="259045"/>
    <xdr:sp macro="" textlink="">
      <xdr:nvSpPr>
        <xdr:cNvPr id="200" name="テキスト ボックス 199"/>
        <xdr:cNvSpPr txBox="1"/>
      </xdr:nvSpPr>
      <xdr:spPr>
        <a:xfrm>
          <a:off x="3497794" y="1355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88264</xdr:rowOff>
    </xdr:from>
    <xdr:to>
      <xdr:col>4</xdr:col>
      <xdr:colOff>206375</xdr:colOff>
      <xdr:row>79</xdr:row>
      <xdr:rowOff>18414</xdr:rowOff>
    </xdr:to>
    <xdr:sp macro="" textlink="">
      <xdr:nvSpPr>
        <xdr:cNvPr id="201" name="円/楕円 200"/>
        <xdr:cNvSpPr/>
      </xdr:nvSpPr>
      <xdr:spPr>
        <a:xfrm>
          <a:off x="2857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9541</xdr:rowOff>
    </xdr:from>
    <xdr:ext cx="599010" cy="259045"/>
    <xdr:sp macro="" textlink="">
      <xdr:nvSpPr>
        <xdr:cNvPr id="202" name="テキスト ボックス 201"/>
        <xdr:cNvSpPr txBox="1"/>
      </xdr:nvSpPr>
      <xdr:spPr>
        <a:xfrm>
          <a:off x="2608794" y="1355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124969</xdr:rowOff>
    </xdr:from>
    <xdr:to>
      <xdr:col>3</xdr:col>
      <xdr:colOff>3175</xdr:colOff>
      <xdr:row>79</xdr:row>
      <xdr:rowOff>55119</xdr:rowOff>
    </xdr:to>
    <xdr:sp macro="" textlink="">
      <xdr:nvSpPr>
        <xdr:cNvPr id="203" name="円/楕円 202"/>
        <xdr:cNvSpPr/>
      </xdr:nvSpPr>
      <xdr:spPr>
        <a:xfrm>
          <a:off x="1968500" y="134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46246</xdr:rowOff>
    </xdr:from>
    <xdr:ext cx="599010" cy="259045"/>
    <xdr:sp macro="" textlink="">
      <xdr:nvSpPr>
        <xdr:cNvPr id="204" name="テキスト ボックス 203"/>
        <xdr:cNvSpPr txBox="1"/>
      </xdr:nvSpPr>
      <xdr:spPr>
        <a:xfrm>
          <a:off x="1719794" y="135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130074</xdr:rowOff>
    </xdr:from>
    <xdr:to>
      <xdr:col>1</xdr:col>
      <xdr:colOff>485775</xdr:colOff>
      <xdr:row>79</xdr:row>
      <xdr:rowOff>60224</xdr:rowOff>
    </xdr:to>
    <xdr:sp macro="" textlink="">
      <xdr:nvSpPr>
        <xdr:cNvPr id="205" name="円/楕円 204"/>
        <xdr:cNvSpPr/>
      </xdr:nvSpPr>
      <xdr:spPr>
        <a:xfrm>
          <a:off x="1079500" y="135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51351</xdr:rowOff>
    </xdr:from>
    <xdr:ext cx="599010" cy="259045"/>
    <xdr:sp macro="" textlink="">
      <xdr:nvSpPr>
        <xdr:cNvPr id="206" name="テキスト ボックス 205"/>
        <xdr:cNvSpPr txBox="1"/>
      </xdr:nvSpPr>
      <xdr:spPr>
        <a:xfrm>
          <a:off x="830794" y="135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57899</xdr:rowOff>
    </xdr:from>
    <xdr:to>
      <xdr:col>6</xdr:col>
      <xdr:colOff>511175</xdr:colOff>
      <xdr:row>96</xdr:row>
      <xdr:rowOff>78308</xdr:rowOff>
    </xdr:to>
    <xdr:cxnSp macro="">
      <xdr:nvCxnSpPr>
        <xdr:cNvPr id="235" name="直線コネクタ 234"/>
        <xdr:cNvCxnSpPr/>
      </xdr:nvCxnSpPr>
      <xdr:spPr>
        <a:xfrm flipV="1">
          <a:off x="3797300" y="16517099"/>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55017</xdr:rowOff>
    </xdr:from>
    <xdr:to>
      <xdr:col>5</xdr:col>
      <xdr:colOff>358775</xdr:colOff>
      <xdr:row>96</xdr:row>
      <xdr:rowOff>78308</xdr:rowOff>
    </xdr:to>
    <xdr:cxnSp macro="">
      <xdr:nvCxnSpPr>
        <xdr:cNvPr id="238" name="直線コネクタ 237"/>
        <xdr:cNvCxnSpPr/>
      </xdr:nvCxnSpPr>
      <xdr:spPr>
        <a:xfrm>
          <a:off x="2908300" y="16514217"/>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55017</xdr:rowOff>
    </xdr:from>
    <xdr:to>
      <xdr:col>4</xdr:col>
      <xdr:colOff>155575</xdr:colOff>
      <xdr:row>96</xdr:row>
      <xdr:rowOff>91923</xdr:rowOff>
    </xdr:to>
    <xdr:cxnSp macro="">
      <xdr:nvCxnSpPr>
        <xdr:cNvPr id="241" name="直線コネクタ 240"/>
        <xdr:cNvCxnSpPr/>
      </xdr:nvCxnSpPr>
      <xdr:spPr>
        <a:xfrm flipV="1">
          <a:off x="2019300" y="16514217"/>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98337</xdr:rowOff>
    </xdr:from>
    <xdr:to>
      <xdr:col>2</xdr:col>
      <xdr:colOff>638175</xdr:colOff>
      <xdr:row>96</xdr:row>
      <xdr:rowOff>91923</xdr:rowOff>
    </xdr:to>
    <xdr:cxnSp macro="">
      <xdr:nvCxnSpPr>
        <xdr:cNvPr id="244" name="直線コネクタ 243"/>
        <xdr:cNvCxnSpPr/>
      </xdr:nvCxnSpPr>
      <xdr:spPr>
        <a:xfrm>
          <a:off x="1130300" y="16386087"/>
          <a:ext cx="889000" cy="1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158969</xdr:rowOff>
    </xdr:from>
    <xdr:ext cx="534377" cy="259045"/>
    <xdr:sp macro="" textlink="">
      <xdr:nvSpPr>
        <xdr:cNvPr id="246" name="テキスト ボックス 245"/>
        <xdr:cNvSpPr txBox="1"/>
      </xdr:nvSpPr>
      <xdr:spPr>
        <a:xfrm>
          <a:off x="1752111" y="162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95648</xdr:rowOff>
    </xdr:from>
    <xdr:ext cx="534377" cy="259045"/>
    <xdr:sp macro="" textlink="">
      <xdr:nvSpPr>
        <xdr:cNvPr id="248" name="テキスト ボックス 247"/>
        <xdr:cNvSpPr txBox="1"/>
      </xdr:nvSpPr>
      <xdr:spPr>
        <a:xfrm>
          <a:off x="863111" y="165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7099</xdr:rowOff>
    </xdr:from>
    <xdr:to>
      <xdr:col>6</xdr:col>
      <xdr:colOff>561975</xdr:colOff>
      <xdr:row>96</xdr:row>
      <xdr:rowOff>108699</xdr:rowOff>
    </xdr:to>
    <xdr:sp macro="" textlink="">
      <xdr:nvSpPr>
        <xdr:cNvPr id="254" name="円/楕円 253"/>
        <xdr:cNvSpPr/>
      </xdr:nvSpPr>
      <xdr:spPr>
        <a:xfrm>
          <a:off x="4584700" y="164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156976</xdr:rowOff>
    </xdr:from>
    <xdr:ext cx="534377" cy="259045"/>
    <xdr:sp macro="" textlink="">
      <xdr:nvSpPr>
        <xdr:cNvPr id="255" name="衛生費該当値テキスト"/>
        <xdr:cNvSpPr txBox="1"/>
      </xdr:nvSpPr>
      <xdr:spPr>
        <a:xfrm>
          <a:off x="4686300" y="164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27508</xdr:rowOff>
    </xdr:from>
    <xdr:to>
      <xdr:col>5</xdr:col>
      <xdr:colOff>409575</xdr:colOff>
      <xdr:row>96</xdr:row>
      <xdr:rowOff>129108</xdr:rowOff>
    </xdr:to>
    <xdr:sp macro="" textlink="">
      <xdr:nvSpPr>
        <xdr:cNvPr id="256" name="円/楕円 255"/>
        <xdr:cNvSpPr/>
      </xdr:nvSpPr>
      <xdr:spPr>
        <a:xfrm>
          <a:off x="3746500" y="164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120235</xdr:rowOff>
    </xdr:from>
    <xdr:ext cx="534377" cy="259045"/>
    <xdr:sp macro="" textlink="">
      <xdr:nvSpPr>
        <xdr:cNvPr id="257" name="テキスト ボックス 256"/>
        <xdr:cNvSpPr txBox="1"/>
      </xdr:nvSpPr>
      <xdr:spPr>
        <a:xfrm>
          <a:off x="3530111" y="165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4217</xdr:rowOff>
    </xdr:from>
    <xdr:to>
      <xdr:col>4</xdr:col>
      <xdr:colOff>206375</xdr:colOff>
      <xdr:row>96</xdr:row>
      <xdr:rowOff>105817</xdr:rowOff>
    </xdr:to>
    <xdr:sp macro="" textlink="">
      <xdr:nvSpPr>
        <xdr:cNvPr id="258" name="円/楕円 257"/>
        <xdr:cNvSpPr/>
      </xdr:nvSpPr>
      <xdr:spPr>
        <a:xfrm>
          <a:off x="2857500" y="164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96944</xdr:rowOff>
    </xdr:from>
    <xdr:ext cx="534377" cy="259045"/>
    <xdr:sp macro="" textlink="">
      <xdr:nvSpPr>
        <xdr:cNvPr id="259" name="テキスト ボックス 258"/>
        <xdr:cNvSpPr txBox="1"/>
      </xdr:nvSpPr>
      <xdr:spPr>
        <a:xfrm>
          <a:off x="2641111" y="165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41123</xdr:rowOff>
    </xdr:from>
    <xdr:to>
      <xdr:col>3</xdr:col>
      <xdr:colOff>3175</xdr:colOff>
      <xdr:row>96</xdr:row>
      <xdr:rowOff>142723</xdr:rowOff>
    </xdr:to>
    <xdr:sp macro="" textlink="">
      <xdr:nvSpPr>
        <xdr:cNvPr id="260" name="円/楕円 259"/>
        <xdr:cNvSpPr/>
      </xdr:nvSpPr>
      <xdr:spPr>
        <a:xfrm>
          <a:off x="1968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133850</xdr:rowOff>
    </xdr:from>
    <xdr:ext cx="534377" cy="259045"/>
    <xdr:sp macro="" textlink="">
      <xdr:nvSpPr>
        <xdr:cNvPr id="261" name="テキスト ボックス 260"/>
        <xdr:cNvSpPr txBox="1"/>
      </xdr:nvSpPr>
      <xdr:spPr>
        <a:xfrm>
          <a:off x="1752111" y="165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47537</xdr:rowOff>
    </xdr:from>
    <xdr:to>
      <xdr:col>1</xdr:col>
      <xdr:colOff>485775</xdr:colOff>
      <xdr:row>95</xdr:row>
      <xdr:rowOff>149137</xdr:rowOff>
    </xdr:to>
    <xdr:sp macro="" textlink="">
      <xdr:nvSpPr>
        <xdr:cNvPr id="262" name="円/楕円 261"/>
        <xdr:cNvSpPr/>
      </xdr:nvSpPr>
      <xdr:spPr>
        <a:xfrm>
          <a:off x="1079500" y="163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165664</xdr:rowOff>
    </xdr:from>
    <xdr:ext cx="534377" cy="259045"/>
    <xdr:sp macro="" textlink="">
      <xdr:nvSpPr>
        <xdr:cNvPr id="263" name="テキスト ボックス 262"/>
        <xdr:cNvSpPr txBox="1"/>
      </xdr:nvSpPr>
      <xdr:spPr>
        <a:xfrm>
          <a:off x="863111" y="161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87694</xdr:rowOff>
    </xdr:from>
    <xdr:to>
      <xdr:col>15</xdr:col>
      <xdr:colOff>180975</xdr:colOff>
      <xdr:row>38</xdr:row>
      <xdr:rowOff>94170</xdr:rowOff>
    </xdr:to>
    <xdr:cxnSp macro="">
      <xdr:nvCxnSpPr>
        <xdr:cNvPr id="292" name="直線コネクタ 291"/>
        <xdr:cNvCxnSpPr/>
      </xdr:nvCxnSpPr>
      <xdr:spPr>
        <a:xfrm flipV="1">
          <a:off x="9639300" y="6602794"/>
          <a:ext cx="8382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94170</xdr:rowOff>
    </xdr:from>
    <xdr:to>
      <xdr:col>14</xdr:col>
      <xdr:colOff>28575</xdr:colOff>
      <xdr:row>38</xdr:row>
      <xdr:rowOff>113982</xdr:rowOff>
    </xdr:to>
    <xdr:cxnSp macro="">
      <xdr:nvCxnSpPr>
        <xdr:cNvPr id="295" name="直線コネクタ 294"/>
        <xdr:cNvCxnSpPr/>
      </xdr:nvCxnSpPr>
      <xdr:spPr>
        <a:xfrm flipV="1">
          <a:off x="8750300" y="66092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113982</xdr:rowOff>
    </xdr:from>
    <xdr:to>
      <xdr:col>12</xdr:col>
      <xdr:colOff>511175</xdr:colOff>
      <xdr:row>38</xdr:row>
      <xdr:rowOff>116840</xdr:rowOff>
    </xdr:to>
    <xdr:cxnSp macro="">
      <xdr:nvCxnSpPr>
        <xdr:cNvPr id="298" name="直線コネクタ 297"/>
        <xdr:cNvCxnSpPr/>
      </xdr:nvCxnSpPr>
      <xdr:spPr>
        <a:xfrm flipV="1">
          <a:off x="7861300" y="66290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19575</xdr:rowOff>
    </xdr:from>
    <xdr:ext cx="469744" cy="259045"/>
    <xdr:sp macro="" textlink="">
      <xdr:nvSpPr>
        <xdr:cNvPr id="300" name="テキスト ボックス 299"/>
        <xdr:cNvSpPr txBox="1"/>
      </xdr:nvSpPr>
      <xdr:spPr>
        <a:xfrm>
          <a:off x="8515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116840</xdr:rowOff>
    </xdr:from>
    <xdr:to>
      <xdr:col>11</xdr:col>
      <xdr:colOff>307975</xdr:colOff>
      <xdr:row>38</xdr:row>
      <xdr:rowOff>117602</xdr:rowOff>
    </xdr:to>
    <xdr:cxnSp macro="">
      <xdr:nvCxnSpPr>
        <xdr:cNvPr id="301" name="直線コネクタ 300"/>
        <xdr:cNvCxnSpPr/>
      </xdr:nvCxnSpPr>
      <xdr:spPr>
        <a:xfrm flipV="1">
          <a:off x="6972300" y="66319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147210</xdr:rowOff>
    </xdr:from>
    <xdr:ext cx="469744" cy="259045"/>
    <xdr:sp macro="" textlink="">
      <xdr:nvSpPr>
        <xdr:cNvPr id="303" name="テキスト ボックス 302"/>
        <xdr:cNvSpPr txBox="1"/>
      </xdr:nvSpPr>
      <xdr:spPr>
        <a:xfrm>
          <a:off x="7626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130446</xdr:rowOff>
    </xdr:from>
    <xdr:ext cx="469744" cy="259045"/>
    <xdr:sp macro="" textlink="">
      <xdr:nvSpPr>
        <xdr:cNvPr id="305" name="テキスト ボックス 304"/>
        <xdr:cNvSpPr txBox="1"/>
      </xdr:nvSpPr>
      <xdr:spPr>
        <a:xfrm>
          <a:off x="6737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36894</xdr:rowOff>
    </xdr:from>
    <xdr:to>
      <xdr:col>15</xdr:col>
      <xdr:colOff>231775</xdr:colOff>
      <xdr:row>38</xdr:row>
      <xdr:rowOff>138494</xdr:rowOff>
    </xdr:to>
    <xdr:sp macro="" textlink="">
      <xdr:nvSpPr>
        <xdr:cNvPr id="311" name="円/楕円 310"/>
        <xdr:cNvSpPr/>
      </xdr:nvSpPr>
      <xdr:spPr>
        <a:xfrm>
          <a:off x="10426700" y="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15321</xdr:rowOff>
    </xdr:from>
    <xdr:ext cx="378565" cy="259045"/>
    <xdr:sp macro="" textlink="">
      <xdr:nvSpPr>
        <xdr:cNvPr id="312" name="労働費該当値テキスト"/>
        <xdr:cNvSpPr txBox="1"/>
      </xdr:nvSpPr>
      <xdr:spPr>
        <a:xfrm>
          <a:off x="10528300" y="6530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43370</xdr:rowOff>
    </xdr:from>
    <xdr:to>
      <xdr:col>14</xdr:col>
      <xdr:colOff>79375</xdr:colOff>
      <xdr:row>38</xdr:row>
      <xdr:rowOff>144970</xdr:rowOff>
    </xdr:to>
    <xdr:sp macro="" textlink="">
      <xdr:nvSpPr>
        <xdr:cNvPr id="313" name="円/楕円 312"/>
        <xdr:cNvSpPr/>
      </xdr:nvSpPr>
      <xdr:spPr>
        <a:xfrm>
          <a:off x="9588500" y="65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136097</xdr:rowOff>
    </xdr:from>
    <xdr:ext cx="378565" cy="259045"/>
    <xdr:sp macro="" textlink="">
      <xdr:nvSpPr>
        <xdr:cNvPr id="314" name="テキスト ボックス 313"/>
        <xdr:cNvSpPr txBox="1"/>
      </xdr:nvSpPr>
      <xdr:spPr>
        <a:xfrm>
          <a:off x="9450017" y="665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63182</xdr:rowOff>
    </xdr:from>
    <xdr:to>
      <xdr:col>12</xdr:col>
      <xdr:colOff>561975</xdr:colOff>
      <xdr:row>38</xdr:row>
      <xdr:rowOff>164782</xdr:rowOff>
    </xdr:to>
    <xdr:sp macro="" textlink="">
      <xdr:nvSpPr>
        <xdr:cNvPr id="315" name="円/楕円 314"/>
        <xdr:cNvSpPr/>
      </xdr:nvSpPr>
      <xdr:spPr>
        <a:xfrm>
          <a:off x="86995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155909</xdr:rowOff>
    </xdr:from>
    <xdr:ext cx="378565" cy="259045"/>
    <xdr:sp macro="" textlink="">
      <xdr:nvSpPr>
        <xdr:cNvPr id="316" name="テキスト ボックス 315"/>
        <xdr:cNvSpPr txBox="1"/>
      </xdr:nvSpPr>
      <xdr:spPr>
        <a:xfrm>
          <a:off x="8561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66040</xdr:rowOff>
    </xdr:from>
    <xdr:to>
      <xdr:col>11</xdr:col>
      <xdr:colOff>358775</xdr:colOff>
      <xdr:row>38</xdr:row>
      <xdr:rowOff>167640</xdr:rowOff>
    </xdr:to>
    <xdr:sp macro="" textlink="">
      <xdr:nvSpPr>
        <xdr:cNvPr id="317" name="円/楕円 316"/>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158767</xdr:rowOff>
    </xdr:from>
    <xdr:ext cx="378565" cy="259045"/>
    <xdr:sp macro="" textlink="">
      <xdr:nvSpPr>
        <xdr:cNvPr id="318" name="テキスト ボックス 317"/>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66802</xdr:rowOff>
    </xdr:from>
    <xdr:to>
      <xdr:col>10</xdr:col>
      <xdr:colOff>155575</xdr:colOff>
      <xdr:row>38</xdr:row>
      <xdr:rowOff>168402</xdr:rowOff>
    </xdr:to>
    <xdr:sp macro="" textlink="">
      <xdr:nvSpPr>
        <xdr:cNvPr id="319" name="円/楕円 318"/>
        <xdr:cNvSpPr/>
      </xdr:nvSpPr>
      <xdr:spPr>
        <a:xfrm>
          <a:off x="6921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159529</xdr:rowOff>
    </xdr:from>
    <xdr:ext cx="378565" cy="259045"/>
    <xdr:sp macro="" textlink="">
      <xdr:nvSpPr>
        <xdr:cNvPr id="320" name="テキスト ボックス 319"/>
        <xdr:cNvSpPr txBox="1"/>
      </xdr:nvSpPr>
      <xdr:spPr>
        <a:xfrm>
          <a:off x="6783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33769</xdr:rowOff>
    </xdr:from>
    <xdr:to>
      <xdr:col>15</xdr:col>
      <xdr:colOff>180975</xdr:colOff>
      <xdr:row>58</xdr:row>
      <xdr:rowOff>45606</xdr:rowOff>
    </xdr:to>
    <xdr:cxnSp macro="">
      <xdr:nvCxnSpPr>
        <xdr:cNvPr id="349" name="直線コネクタ 348"/>
        <xdr:cNvCxnSpPr/>
      </xdr:nvCxnSpPr>
      <xdr:spPr>
        <a:xfrm flipV="1">
          <a:off x="9639300" y="9977869"/>
          <a:ext cx="8382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45326</xdr:rowOff>
    </xdr:from>
    <xdr:to>
      <xdr:col>14</xdr:col>
      <xdr:colOff>28575</xdr:colOff>
      <xdr:row>58</xdr:row>
      <xdr:rowOff>45606</xdr:rowOff>
    </xdr:to>
    <xdr:cxnSp macro="">
      <xdr:nvCxnSpPr>
        <xdr:cNvPr id="352" name="直線コネクタ 351"/>
        <xdr:cNvCxnSpPr/>
      </xdr:nvCxnSpPr>
      <xdr:spPr>
        <a:xfrm>
          <a:off x="8750300" y="9989426"/>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43459</xdr:rowOff>
    </xdr:from>
    <xdr:to>
      <xdr:col>12</xdr:col>
      <xdr:colOff>511175</xdr:colOff>
      <xdr:row>58</xdr:row>
      <xdr:rowOff>45326</xdr:rowOff>
    </xdr:to>
    <xdr:cxnSp macro="">
      <xdr:nvCxnSpPr>
        <xdr:cNvPr id="355" name="直線コネクタ 354"/>
        <xdr:cNvCxnSpPr/>
      </xdr:nvCxnSpPr>
      <xdr:spPr>
        <a:xfrm>
          <a:off x="7861300" y="998755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94454</xdr:rowOff>
    </xdr:from>
    <xdr:ext cx="534377" cy="259045"/>
    <xdr:sp macro="" textlink="">
      <xdr:nvSpPr>
        <xdr:cNvPr id="357" name="テキスト ボックス 356"/>
        <xdr:cNvSpPr txBox="1"/>
      </xdr:nvSpPr>
      <xdr:spPr>
        <a:xfrm>
          <a:off x="8483111" y="100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43459</xdr:rowOff>
    </xdr:from>
    <xdr:to>
      <xdr:col>11</xdr:col>
      <xdr:colOff>307975</xdr:colOff>
      <xdr:row>58</xdr:row>
      <xdr:rowOff>51054</xdr:rowOff>
    </xdr:to>
    <xdr:cxnSp macro="">
      <xdr:nvCxnSpPr>
        <xdr:cNvPr id="358" name="直線コネクタ 357"/>
        <xdr:cNvCxnSpPr/>
      </xdr:nvCxnSpPr>
      <xdr:spPr>
        <a:xfrm flipV="1">
          <a:off x="6972300" y="9987559"/>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97388</xdr:rowOff>
    </xdr:from>
    <xdr:ext cx="534377" cy="259045"/>
    <xdr:sp macro="" textlink="">
      <xdr:nvSpPr>
        <xdr:cNvPr id="360" name="テキスト ボックス 359"/>
        <xdr:cNvSpPr txBox="1"/>
      </xdr:nvSpPr>
      <xdr:spPr>
        <a:xfrm>
          <a:off x="7594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154419</xdr:rowOff>
    </xdr:from>
    <xdr:to>
      <xdr:col>15</xdr:col>
      <xdr:colOff>231775</xdr:colOff>
      <xdr:row>58</xdr:row>
      <xdr:rowOff>84569</xdr:rowOff>
    </xdr:to>
    <xdr:sp macro="" textlink="">
      <xdr:nvSpPr>
        <xdr:cNvPr id="368" name="円/楕円 367"/>
        <xdr:cNvSpPr/>
      </xdr:nvSpPr>
      <xdr:spPr>
        <a:xfrm>
          <a:off x="10426700" y="99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132846</xdr:rowOff>
    </xdr:from>
    <xdr:ext cx="534377" cy="259045"/>
    <xdr:sp macro="" textlink="">
      <xdr:nvSpPr>
        <xdr:cNvPr id="369" name="農林水産業費該当値テキスト"/>
        <xdr:cNvSpPr txBox="1"/>
      </xdr:nvSpPr>
      <xdr:spPr>
        <a:xfrm>
          <a:off x="10528300" y="99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166256</xdr:rowOff>
    </xdr:from>
    <xdr:to>
      <xdr:col>14</xdr:col>
      <xdr:colOff>79375</xdr:colOff>
      <xdr:row>58</xdr:row>
      <xdr:rowOff>96406</xdr:rowOff>
    </xdr:to>
    <xdr:sp macro="" textlink="">
      <xdr:nvSpPr>
        <xdr:cNvPr id="370" name="円/楕円 369"/>
        <xdr:cNvSpPr/>
      </xdr:nvSpPr>
      <xdr:spPr>
        <a:xfrm>
          <a:off x="9588500" y="99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87533</xdr:rowOff>
    </xdr:from>
    <xdr:ext cx="534377" cy="259045"/>
    <xdr:sp macro="" textlink="">
      <xdr:nvSpPr>
        <xdr:cNvPr id="371" name="テキスト ボックス 370"/>
        <xdr:cNvSpPr txBox="1"/>
      </xdr:nvSpPr>
      <xdr:spPr>
        <a:xfrm>
          <a:off x="9372111" y="100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165976</xdr:rowOff>
    </xdr:from>
    <xdr:to>
      <xdr:col>12</xdr:col>
      <xdr:colOff>561975</xdr:colOff>
      <xdr:row>58</xdr:row>
      <xdr:rowOff>96126</xdr:rowOff>
    </xdr:to>
    <xdr:sp macro="" textlink="">
      <xdr:nvSpPr>
        <xdr:cNvPr id="372" name="円/楕円 371"/>
        <xdr:cNvSpPr/>
      </xdr:nvSpPr>
      <xdr:spPr>
        <a:xfrm>
          <a:off x="8699500" y="99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112653</xdr:rowOff>
    </xdr:from>
    <xdr:ext cx="534377" cy="259045"/>
    <xdr:sp macro="" textlink="">
      <xdr:nvSpPr>
        <xdr:cNvPr id="373" name="テキスト ボックス 372"/>
        <xdr:cNvSpPr txBox="1"/>
      </xdr:nvSpPr>
      <xdr:spPr>
        <a:xfrm>
          <a:off x="8483111" y="97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164109</xdr:rowOff>
    </xdr:from>
    <xdr:to>
      <xdr:col>11</xdr:col>
      <xdr:colOff>358775</xdr:colOff>
      <xdr:row>58</xdr:row>
      <xdr:rowOff>94259</xdr:rowOff>
    </xdr:to>
    <xdr:sp macro="" textlink="">
      <xdr:nvSpPr>
        <xdr:cNvPr id="374" name="円/楕円 373"/>
        <xdr:cNvSpPr/>
      </xdr:nvSpPr>
      <xdr:spPr>
        <a:xfrm>
          <a:off x="7810500" y="99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110786</xdr:rowOff>
    </xdr:from>
    <xdr:ext cx="534377" cy="259045"/>
    <xdr:sp macro="" textlink="">
      <xdr:nvSpPr>
        <xdr:cNvPr id="375" name="テキスト ボックス 374"/>
        <xdr:cNvSpPr txBox="1"/>
      </xdr:nvSpPr>
      <xdr:spPr>
        <a:xfrm>
          <a:off x="7594111" y="97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254</xdr:rowOff>
    </xdr:from>
    <xdr:to>
      <xdr:col>10</xdr:col>
      <xdr:colOff>155575</xdr:colOff>
      <xdr:row>58</xdr:row>
      <xdr:rowOff>101854</xdr:rowOff>
    </xdr:to>
    <xdr:sp macro="" textlink="">
      <xdr:nvSpPr>
        <xdr:cNvPr id="376" name="円/楕円 375"/>
        <xdr:cNvSpPr/>
      </xdr:nvSpPr>
      <xdr:spPr>
        <a:xfrm>
          <a:off x="6921500" y="99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92981</xdr:rowOff>
    </xdr:from>
    <xdr:ext cx="534377" cy="259045"/>
    <xdr:sp macro="" textlink="">
      <xdr:nvSpPr>
        <xdr:cNvPr id="377" name="テキスト ボックス 376"/>
        <xdr:cNvSpPr txBox="1"/>
      </xdr:nvSpPr>
      <xdr:spPr>
        <a:xfrm>
          <a:off x="6705111" y="100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153448</xdr:rowOff>
    </xdr:from>
    <xdr:to>
      <xdr:col>15</xdr:col>
      <xdr:colOff>180975</xdr:colOff>
      <xdr:row>76</xdr:row>
      <xdr:rowOff>112365</xdr:rowOff>
    </xdr:to>
    <xdr:cxnSp macro="">
      <xdr:nvCxnSpPr>
        <xdr:cNvPr id="408" name="直線コネクタ 407"/>
        <xdr:cNvCxnSpPr/>
      </xdr:nvCxnSpPr>
      <xdr:spPr>
        <a:xfrm>
          <a:off x="9639300" y="13012198"/>
          <a:ext cx="838200" cy="1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153448</xdr:rowOff>
    </xdr:from>
    <xdr:to>
      <xdr:col>14</xdr:col>
      <xdr:colOff>28575</xdr:colOff>
      <xdr:row>77</xdr:row>
      <xdr:rowOff>54987</xdr:rowOff>
    </xdr:to>
    <xdr:cxnSp macro="">
      <xdr:nvCxnSpPr>
        <xdr:cNvPr id="411" name="直線コネクタ 410"/>
        <xdr:cNvCxnSpPr/>
      </xdr:nvCxnSpPr>
      <xdr:spPr>
        <a:xfrm flipV="1">
          <a:off x="8750300" y="13012198"/>
          <a:ext cx="889000" cy="2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39050</xdr:rowOff>
    </xdr:from>
    <xdr:to>
      <xdr:col>12</xdr:col>
      <xdr:colOff>511175</xdr:colOff>
      <xdr:row>77</xdr:row>
      <xdr:rowOff>54987</xdr:rowOff>
    </xdr:to>
    <xdr:cxnSp macro="">
      <xdr:nvCxnSpPr>
        <xdr:cNvPr id="414" name="直線コネクタ 413"/>
        <xdr:cNvCxnSpPr/>
      </xdr:nvCxnSpPr>
      <xdr:spPr>
        <a:xfrm>
          <a:off x="7861300" y="13240700"/>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22815</xdr:rowOff>
    </xdr:from>
    <xdr:ext cx="469744" cy="259045"/>
    <xdr:sp macro="" textlink="">
      <xdr:nvSpPr>
        <xdr:cNvPr id="416" name="テキスト ボックス 415"/>
        <xdr:cNvSpPr txBox="1"/>
      </xdr:nvSpPr>
      <xdr:spPr>
        <a:xfrm>
          <a:off x="8515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39050</xdr:rowOff>
    </xdr:from>
    <xdr:to>
      <xdr:col>11</xdr:col>
      <xdr:colOff>307975</xdr:colOff>
      <xdr:row>77</xdr:row>
      <xdr:rowOff>67463</xdr:rowOff>
    </xdr:to>
    <xdr:cxnSp macro="">
      <xdr:nvCxnSpPr>
        <xdr:cNvPr id="417" name="直線コネクタ 416"/>
        <xdr:cNvCxnSpPr/>
      </xdr:nvCxnSpPr>
      <xdr:spPr>
        <a:xfrm flipV="1">
          <a:off x="6972300" y="13240700"/>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110957</xdr:rowOff>
    </xdr:from>
    <xdr:ext cx="534377" cy="259045"/>
    <xdr:sp macro="" textlink="">
      <xdr:nvSpPr>
        <xdr:cNvPr id="419" name="テキスト ボックス 418"/>
        <xdr:cNvSpPr txBox="1"/>
      </xdr:nvSpPr>
      <xdr:spPr>
        <a:xfrm>
          <a:off x="7594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19485</xdr:rowOff>
    </xdr:from>
    <xdr:ext cx="469744" cy="259045"/>
    <xdr:sp macro="" textlink="">
      <xdr:nvSpPr>
        <xdr:cNvPr id="421" name="テキスト ボックス 420"/>
        <xdr:cNvSpPr txBox="1"/>
      </xdr:nvSpPr>
      <xdr:spPr>
        <a:xfrm>
          <a:off x="6737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61565</xdr:rowOff>
    </xdr:from>
    <xdr:to>
      <xdr:col>15</xdr:col>
      <xdr:colOff>231775</xdr:colOff>
      <xdr:row>76</xdr:row>
      <xdr:rowOff>163165</xdr:rowOff>
    </xdr:to>
    <xdr:sp macro="" textlink="">
      <xdr:nvSpPr>
        <xdr:cNvPr id="427" name="円/楕円 426"/>
        <xdr:cNvSpPr/>
      </xdr:nvSpPr>
      <xdr:spPr>
        <a:xfrm>
          <a:off x="10426700" y="130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84443</xdr:rowOff>
    </xdr:from>
    <xdr:ext cx="534377" cy="259045"/>
    <xdr:sp macro="" textlink="">
      <xdr:nvSpPr>
        <xdr:cNvPr id="428" name="商工費該当値テキスト"/>
        <xdr:cNvSpPr txBox="1"/>
      </xdr:nvSpPr>
      <xdr:spPr>
        <a:xfrm>
          <a:off x="10528300" y="129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102649</xdr:rowOff>
    </xdr:from>
    <xdr:to>
      <xdr:col>14</xdr:col>
      <xdr:colOff>79375</xdr:colOff>
      <xdr:row>76</xdr:row>
      <xdr:rowOff>32798</xdr:rowOff>
    </xdr:to>
    <xdr:sp macro="" textlink="">
      <xdr:nvSpPr>
        <xdr:cNvPr id="429" name="円/楕円 428"/>
        <xdr:cNvSpPr/>
      </xdr:nvSpPr>
      <xdr:spPr>
        <a:xfrm>
          <a:off x="9588500" y="12961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49326</xdr:rowOff>
    </xdr:from>
    <xdr:ext cx="534377" cy="259045"/>
    <xdr:sp macro="" textlink="">
      <xdr:nvSpPr>
        <xdr:cNvPr id="430" name="テキスト ボックス 429"/>
        <xdr:cNvSpPr txBox="1"/>
      </xdr:nvSpPr>
      <xdr:spPr>
        <a:xfrm>
          <a:off x="9372111" y="127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4187</xdr:rowOff>
    </xdr:from>
    <xdr:to>
      <xdr:col>12</xdr:col>
      <xdr:colOff>561975</xdr:colOff>
      <xdr:row>77</xdr:row>
      <xdr:rowOff>105787</xdr:rowOff>
    </xdr:to>
    <xdr:sp macro="" textlink="">
      <xdr:nvSpPr>
        <xdr:cNvPr id="431" name="円/楕円 430"/>
        <xdr:cNvSpPr/>
      </xdr:nvSpPr>
      <xdr:spPr>
        <a:xfrm>
          <a:off x="8699500" y="132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122314</xdr:rowOff>
    </xdr:from>
    <xdr:ext cx="534377" cy="259045"/>
    <xdr:sp macro="" textlink="">
      <xdr:nvSpPr>
        <xdr:cNvPr id="432" name="テキスト ボックス 431"/>
        <xdr:cNvSpPr txBox="1"/>
      </xdr:nvSpPr>
      <xdr:spPr>
        <a:xfrm>
          <a:off x="8483111" y="129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159700</xdr:rowOff>
    </xdr:from>
    <xdr:to>
      <xdr:col>11</xdr:col>
      <xdr:colOff>358775</xdr:colOff>
      <xdr:row>77</xdr:row>
      <xdr:rowOff>89850</xdr:rowOff>
    </xdr:to>
    <xdr:sp macro="" textlink="">
      <xdr:nvSpPr>
        <xdr:cNvPr id="433" name="円/楕円 432"/>
        <xdr:cNvSpPr/>
      </xdr:nvSpPr>
      <xdr:spPr>
        <a:xfrm>
          <a:off x="7810500" y="13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106377</xdr:rowOff>
    </xdr:from>
    <xdr:ext cx="534377" cy="259045"/>
    <xdr:sp macro="" textlink="">
      <xdr:nvSpPr>
        <xdr:cNvPr id="434" name="テキスト ボックス 433"/>
        <xdr:cNvSpPr txBox="1"/>
      </xdr:nvSpPr>
      <xdr:spPr>
        <a:xfrm>
          <a:off x="7594111" y="129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16663</xdr:rowOff>
    </xdr:from>
    <xdr:to>
      <xdr:col>10</xdr:col>
      <xdr:colOff>155575</xdr:colOff>
      <xdr:row>77</xdr:row>
      <xdr:rowOff>118263</xdr:rowOff>
    </xdr:to>
    <xdr:sp macro="" textlink="">
      <xdr:nvSpPr>
        <xdr:cNvPr id="435" name="円/楕円 434"/>
        <xdr:cNvSpPr/>
      </xdr:nvSpPr>
      <xdr:spPr>
        <a:xfrm>
          <a:off x="6921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134790</xdr:rowOff>
    </xdr:from>
    <xdr:ext cx="534377" cy="259045"/>
    <xdr:sp macro="" textlink="">
      <xdr:nvSpPr>
        <xdr:cNvPr id="436" name="テキスト ボックス 435"/>
        <xdr:cNvSpPr txBox="1"/>
      </xdr:nvSpPr>
      <xdr:spPr>
        <a:xfrm>
          <a:off x="6705111" y="129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162203</xdr:rowOff>
    </xdr:from>
    <xdr:to>
      <xdr:col>15</xdr:col>
      <xdr:colOff>180975</xdr:colOff>
      <xdr:row>99</xdr:row>
      <xdr:rowOff>19450</xdr:rowOff>
    </xdr:to>
    <xdr:cxnSp macro="">
      <xdr:nvCxnSpPr>
        <xdr:cNvPr id="467" name="直線コネクタ 466"/>
        <xdr:cNvCxnSpPr/>
      </xdr:nvCxnSpPr>
      <xdr:spPr>
        <a:xfrm flipV="1">
          <a:off x="9639300" y="16964303"/>
          <a:ext cx="838200" cy="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7316</xdr:rowOff>
    </xdr:from>
    <xdr:to>
      <xdr:col>14</xdr:col>
      <xdr:colOff>28575</xdr:colOff>
      <xdr:row>99</xdr:row>
      <xdr:rowOff>19450</xdr:rowOff>
    </xdr:to>
    <xdr:cxnSp macro="">
      <xdr:nvCxnSpPr>
        <xdr:cNvPr id="470" name="直線コネクタ 469"/>
        <xdr:cNvCxnSpPr/>
      </xdr:nvCxnSpPr>
      <xdr:spPr>
        <a:xfrm>
          <a:off x="8750300" y="16980866"/>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7316</xdr:rowOff>
    </xdr:from>
    <xdr:to>
      <xdr:col>12</xdr:col>
      <xdr:colOff>511175</xdr:colOff>
      <xdr:row>99</xdr:row>
      <xdr:rowOff>18576</xdr:rowOff>
    </xdr:to>
    <xdr:cxnSp macro="">
      <xdr:nvCxnSpPr>
        <xdr:cNvPr id="473" name="直線コネクタ 472"/>
        <xdr:cNvCxnSpPr/>
      </xdr:nvCxnSpPr>
      <xdr:spPr>
        <a:xfrm flipV="1">
          <a:off x="7861300" y="1698086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50942</xdr:rowOff>
    </xdr:from>
    <xdr:ext cx="534377" cy="259045"/>
    <xdr:sp macro="" textlink="">
      <xdr:nvSpPr>
        <xdr:cNvPr id="475" name="テキスト ボックス 474"/>
        <xdr:cNvSpPr txBox="1"/>
      </xdr:nvSpPr>
      <xdr:spPr>
        <a:xfrm>
          <a:off x="8483111" y="170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18576</xdr:rowOff>
    </xdr:from>
    <xdr:to>
      <xdr:col>11</xdr:col>
      <xdr:colOff>307975</xdr:colOff>
      <xdr:row>99</xdr:row>
      <xdr:rowOff>28783</xdr:rowOff>
    </xdr:to>
    <xdr:cxnSp macro="">
      <xdr:nvCxnSpPr>
        <xdr:cNvPr id="476" name="直線コネクタ 475"/>
        <xdr:cNvCxnSpPr/>
      </xdr:nvCxnSpPr>
      <xdr:spPr>
        <a:xfrm flipV="1">
          <a:off x="6972300" y="16992126"/>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76009</xdr:rowOff>
    </xdr:from>
    <xdr:ext cx="534377" cy="259045"/>
    <xdr:sp macro="" textlink="">
      <xdr:nvSpPr>
        <xdr:cNvPr id="478" name="テキスト ボックス 477"/>
        <xdr:cNvSpPr txBox="1"/>
      </xdr:nvSpPr>
      <xdr:spPr>
        <a:xfrm>
          <a:off x="7594111" y="167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95756</xdr:rowOff>
    </xdr:from>
    <xdr:ext cx="534377" cy="259045"/>
    <xdr:sp macro="" textlink="">
      <xdr:nvSpPr>
        <xdr:cNvPr id="480" name="テキスト ボックス 479"/>
        <xdr:cNvSpPr txBox="1"/>
      </xdr:nvSpPr>
      <xdr:spPr>
        <a:xfrm>
          <a:off x="6705111" y="167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111403</xdr:rowOff>
    </xdr:from>
    <xdr:to>
      <xdr:col>15</xdr:col>
      <xdr:colOff>231775</xdr:colOff>
      <xdr:row>99</xdr:row>
      <xdr:rowOff>41553</xdr:rowOff>
    </xdr:to>
    <xdr:sp macro="" textlink="">
      <xdr:nvSpPr>
        <xdr:cNvPr id="486" name="円/楕円 485"/>
        <xdr:cNvSpPr/>
      </xdr:nvSpPr>
      <xdr:spPr>
        <a:xfrm>
          <a:off x="10426700" y="1691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70780</xdr:rowOff>
    </xdr:from>
    <xdr:ext cx="534377" cy="259045"/>
    <xdr:sp macro="" textlink="">
      <xdr:nvSpPr>
        <xdr:cNvPr id="487" name="土木費該当値テキスト"/>
        <xdr:cNvSpPr txBox="1"/>
      </xdr:nvSpPr>
      <xdr:spPr>
        <a:xfrm>
          <a:off x="10528300" y="1670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140100</xdr:rowOff>
    </xdr:from>
    <xdr:to>
      <xdr:col>14</xdr:col>
      <xdr:colOff>79375</xdr:colOff>
      <xdr:row>99</xdr:row>
      <xdr:rowOff>70250</xdr:rowOff>
    </xdr:to>
    <xdr:sp macro="" textlink="">
      <xdr:nvSpPr>
        <xdr:cNvPr id="488" name="円/楕円 487"/>
        <xdr:cNvSpPr/>
      </xdr:nvSpPr>
      <xdr:spPr>
        <a:xfrm>
          <a:off x="9588500" y="169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61377</xdr:rowOff>
    </xdr:from>
    <xdr:ext cx="534377" cy="259045"/>
    <xdr:sp macro="" textlink="">
      <xdr:nvSpPr>
        <xdr:cNvPr id="489" name="テキスト ボックス 488"/>
        <xdr:cNvSpPr txBox="1"/>
      </xdr:nvSpPr>
      <xdr:spPr>
        <a:xfrm>
          <a:off x="9372111" y="17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127966</xdr:rowOff>
    </xdr:from>
    <xdr:to>
      <xdr:col>12</xdr:col>
      <xdr:colOff>561975</xdr:colOff>
      <xdr:row>99</xdr:row>
      <xdr:rowOff>58116</xdr:rowOff>
    </xdr:to>
    <xdr:sp macro="" textlink="">
      <xdr:nvSpPr>
        <xdr:cNvPr id="490" name="円/楕円 489"/>
        <xdr:cNvSpPr/>
      </xdr:nvSpPr>
      <xdr:spPr>
        <a:xfrm>
          <a:off x="8699500" y="169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74643</xdr:rowOff>
    </xdr:from>
    <xdr:ext cx="534377" cy="259045"/>
    <xdr:sp macro="" textlink="">
      <xdr:nvSpPr>
        <xdr:cNvPr id="491" name="テキスト ボックス 490"/>
        <xdr:cNvSpPr txBox="1"/>
      </xdr:nvSpPr>
      <xdr:spPr>
        <a:xfrm>
          <a:off x="8483111" y="16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139226</xdr:rowOff>
    </xdr:from>
    <xdr:to>
      <xdr:col>11</xdr:col>
      <xdr:colOff>358775</xdr:colOff>
      <xdr:row>99</xdr:row>
      <xdr:rowOff>69376</xdr:rowOff>
    </xdr:to>
    <xdr:sp macro="" textlink="">
      <xdr:nvSpPr>
        <xdr:cNvPr id="492" name="円/楕円 491"/>
        <xdr:cNvSpPr/>
      </xdr:nvSpPr>
      <xdr:spPr>
        <a:xfrm>
          <a:off x="7810500" y="169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60503</xdr:rowOff>
    </xdr:from>
    <xdr:ext cx="534377" cy="259045"/>
    <xdr:sp macro="" textlink="">
      <xdr:nvSpPr>
        <xdr:cNvPr id="493" name="テキスト ボックス 492"/>
        <xdr:cNvSpPr txBox="1"/>
      </xdr:nvSpPr>
      <xdr:spPr>
        <a:xfrm>
          <a:off x="7594111" y="170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149433</xdr:rowOff>
    </xdr:from>
    <xdr:to>
      <xdr:col>10</xdr:col>
      <xdr:colOff>155575</xdr:colOff>
      <xdr:row>99</xdr:row>
      <xdr:rowOff>79583</xdr:rowOff>
    </xdr:to>
    <xdr:sp macro="" textlink="">
      <xdr:nvSpPr>
        <xdr:cNvPr id="494" name="円/楕円 493"/>
        <xdr:cNvSpPr/>
      </xdr:nvSpPr>
      <xdr:spPr>
        <a:xfrm>
          <a:off x="6921500" y="169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70710</xdr:rowOff>
    </xdr:from>
    <xdr:ext cx="534377" cy="259045"/>
    <xdr:sp macro="" textlink="">
      <xdr:nvSpPr>
        <xdr:cNvPr id="495" name="テキスト ボックス 494"/>
        <xdr:cNvSpPr txBox="1"/>
      </xdr:nvSpPr>
      <xdr:spPr>
        <a:xfrm>
          <a:off x="6705111" y="170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15303</xdr:rowOff>
    </xdr:from>
    <xdr:to>
      <xdr:col>23</xdr:col>
      <xdr:colOff>517525</xdr:colOff>
      <xdr:row>37</xdr:row>
      <xdr:rowOff>45041</xdr:rowOff>
    </xdr:to>
    <xdr:cxnSp macro="">
      <xdr:nvCxnSpPr>
        <xdr:cNvPr id="524" name="直線コネクタ 523"/>
        <xdr:cNvCxnSpPr/>
      </xdr:nvCxnSpPr>
      <xdr:spPr>
        <a:xfrm flipV="1">
          <a:off x="15481300" y="6358953"/>
          <a:ext cx="8382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45041</xdr:rowOff>
    </xdr:from>
    <xdr:to>
      <xdr:col>22</xdr:col>
      <xdr:colOff>365125</xdr:colOff>
      <xdr:row>37</xdr:row>
      <xdr:rowOff>48393</xdr:rowOff>
    </xdr:to>
    <xdr:cxnSp macro="">
      <xdr:nvCxnSpPr>
        <xdr:cNvPr id="527" name="直線コネクタ 526"/>
        <xdr:cNvCxnSpPr/>
      </xdr:nvCxnSpPr>
      <xdr:spPr>
        <a:xfrm flipV="1">
          <a:off x="14592300" y="6388691"/>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102895</xdr:rowOff>
    </xdr:from>
    <xdr:to>
      <xdr:col>21</xdr:col>
      <xdr:colOff>161925</xdr:colOff>
      <xdr:row>37</xdr:row>
      <xdr:rowOff>48393</xdr:rowOff>
    </xdr:to>
    <xdr:cxnSp macro="">
      <xdr:nvCxnSpPr>
        <xdr:cNvPr id="530" name="直線コネクタ 529"/>
        <xdr:cNvCxnSpPr/>
      </xdr:nvCxnSpPr>
      <xdr:spPr>
        <a:xfrm>
          <a:off x="13703300" y="6275095"/>
          <a:ext cx="889000" cy="1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102895</xdr:rowOff>
    </xdr:from>
    <xdr:to>
      <xdr:col>19</xdr:col>
      <xdr:colOff>644525</xdr:colOff>
      <xdr:row>37</xdr:row>
      <xdr:rowOff>52603</xdr:rowOff>
    </xdr:to>
    <xdr:cxnSp macro="">
      <xdr:nvCxnSpPr>
        <xdr:cNvPr id="533" name="直線コネクタ 532"/>
        <xdr:cNvCxnSpPr/>
      </xdr:nvCxnSpPr>
      <xdr:spPr>
        <a:xfrm flipV="1">
          <a:off x="12814300" y="6275095"/>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83881</xdr:rowOff>
    </xdr:from>
    <xdr:ext cx="534377" cy="259045"/>
    <xdr:sp macro="" textlink="">
      <xdr:nvSpPr>
        <xdr:cNvPr id="535" name="テキスト ボックス 534"/>
        <xdr:cNvSpPr txBox="1"/>
      </xdr:nvSpPr>
      <xdr:spPr>
        <a:xfrm>
          <a:off x="13436111" y="64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115301</xdr:rowOff>
    </xdr:from>
    <xdr:ext cx="534377" cy="259045"/>
    <xdr:sp macro="" textlink="">
      <xdr:nvSpPr>
        <xdr:cNvPr id="537" name="テキスト ボックス 536"/>
        <xdr:cNvSpPr txBox="1"/>
      </xdr:nvSpPr>
      <xdr:spPr>
        <a:xfrm>
          <a:off x="12547111" y="61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135953</xdr:rowOff>
    </xdr:from>
    <xdr:to>
      <xdr:col>23</xdr:col>
      <xdr:colOff>568325</xdr:colOff>
      <xdr:row>37</xdr:row>
      <xdr:rowOff>66103</xdr:rowOff>
    </xdr:to>
    <xdr:sp macro="" textlink="">
      <xdr:nvSpPr>
        <xdr:cNvPr id="543" name="円/楕円 542"/>
        <xdr:cNvSpPr/>
      </xdr:nvSpPr>
      <xdr:spPr>
        <a:xfrm>
          <a:off x="16268700" y="63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114380</xdr:rowOff>
    </xdr:from>
    <xdr:ext cx="534377" cy="259045"/>
    <xdr:sp macro="" textlink="">
      <xdr:nvSpPr>
        <xdr:cNvPr id="544" name="消防費該当値テキスト"/>
        <xdr:cNvSpPr txBox="1"/>
      </xdr:nvSpPr>
      <xdr:spPr>
        <a:xfrm>
          <a:off x="16370300" y="62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165691</xdr:rowOff>
    </xdr:from>
    <xdr:to>
      <xdr:col>22</xdr:col>
      <xdr:colOff>415925</xdr:colOff>
      <xdr:row>37</xdr:row>
      <xdr:rowOff>95841</xdr:rowOff>
    </xdr:to>
    <xdr:sp macro="" textlink="">
      <xdr:nvSpPr>
        <xdr:cNvPr id="545" name="円/楕円 544"/>
        <xdr:cNvSpPr/>
      </xdr:nvSpPr>
      <xdr:spPr>
        <a:xfrm>
          <a:off x="15430500" y="63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86968</xdr:rowOff>
    </xdr:from>
    <xdr:ext cx="534377" cy="259045"/>
    <xdr:sp macro="" textlink="">
      <xdr:nvSpPr>
        <xdr:cNvPr id="546" name="テキスト ボックス 545"/>
        <xdr:cNvSpPr txBox="1"/>
      </xdr:nvSpPr>
      <xdr:spPr>
        <a:xfrm>
          <a:off x="15214111" y="64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169043</xdr:rowOff>
    </xdr:from>
    <xdr:to>
      <xdr:col>21</xdr:col>
      <xdr:colOff>212725</xdr:colOff>
      <xdr:row>37</xdr:row>
      <xdr:rowOff>99193</xdr:rowOff>
    </xdr:to>
    <xdr:sp macro="" textlink="">
      <xdr:nvSpPr>
        <xdr:cNvPr id="547" name="円/楕円 546"/>
        <xdr:cNvSpPr/>
      </xdr:nvSpPr>
      <xdr:spPr>
        <a:xfrm>
          <a:off x="14541500" y="63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90320</xdr:rowOff>
    </xdr:from>
    <xdr:ext cx="534377" cy="259045"/>
    <xdr:sp macro="" textlink="">
      <xdr:nvSpPr>
        <xdr:cNvPr id="548" name="テキスト ボックス 547"/>
        <xdr:cNvSpPr txBox="1"/>
      </xdr:nvSpPr>
      <xdr:spPr>
        <a:xfrm>
          <a:off x="14325111" y="64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52095</xdr:rowOff>
    </xdr:from>
    <xdr:to>
      <xdr:col>20</xdr:col>
      <xdr:colOff>9525</xdr:colOff>
      <xdr:row>36</xdr:row>
      <xdr:rowOff>153695</xdr:rowOff>
    </xdr:to>
    <xdr:sp macro="" textlink="">
      <xdr:nvSpPr>
        <xdr:cNvPr id="549" name="円/楕円 548"/>
        <xdr:cNvSpPr/>
      </xdr:nvSpPr>
      <xdr:spPr>
        <a:xfrm>
          <a:off x="13652500" y="62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170222</xdr:rowOff>
    </xdr:from>
    <xdr:ext cx="534377" cy="259045"/>
    <xdr:sp macro="" textlink="">
      <xdr:nvSpPr>
        <xdr:cNvPr id="550" name="テキスト ボックス 549"/>
        <xdr:cNvSpPr txBox="1"/>
      </xdr:nvSpPr>
      <xdr:spPr>
        <a:xfrm>
          <a:off x="13436111" y="59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1803</xdr:rowOff>
    </xdr:from>
    <xdr:to>
      <xdr:col>18</xdr:col>
      <xdr:colOff>492125</xdr:colOff>
      <xdr:row>37</xdr:row>
      <xdr:rowOff>103403</xdr:rowOff>
    </xdr:to>
    <xdr:sp macro="" textlink="">
      <xdr:nvSpPr>
        <xdr:cNvPr id="551" name="円/楕円 550"/>
        <xdr:cNvSpPr/>
      </xdr:nvSpPr>
      <xdr:spPr>
        <a:xfrm>
          <a:off x="12763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94530</xdr:rowOff>
    </xdr:from>
    <xdr:ext cx="534377" cy="259045"/>
    <xdr:sp macro="" textlink="">
      <xdr:nvSpPr>
        <xdr:cNvPr id="552" name="テキスト ボックス 551"/>
        <xdr:cNvSpPr txBox="1"/>
      </xdr:nvSpPr>
      <xdr:spPr>
        <a:xfrm>
          <a:off x="12547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132599</xdr:rowOff>
    </xdr:from>
    <xdr:to>
      <xdr:col>23</xdr:col>
      <xdr:colOff>517525</xdr:colOff>
      <xdr:row>57</xdr:row>
      <xdr:rowOff>163460</xdr:rowOff>
    </xdr:to>
    <xdr:cxnSp macro="">
      <xdr:nvCxnSpPr>
        <xdr:cNvPr id="586" name="直線コネクタ 585"/>
        <xdr:cNvCxnSpPr/>
      </xdr:nvCxnSpPr>
      <xdr:spPr>
        <a:xfrm flipV="1">
          <a:off x="15481300" y="9905249"/>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130342</xdr:rowOff>
    </xdr:from>
    <xdr:to>
      <xdr:col>22</xdr:col>
      <xdr:colOff>365125</xdr:colOff>
      <xdr:row>57</xdr:row>
      <xdr:rowOff>163460</xdr:rowOff>
    </xdr:to>
    <xdr:cxnSp macro="">
      <xdr:nvCxnSpPr>
        <xdr:cNvPr id="589" name="直線コネクタ 588"/>
        <xdr:cNvCxnSpPr/>
      </xdr:nvCxnSpPr>
      <xdr:spPr>
        <a:xfrm>
          <a:off x="14592300" y="9902992"/>
          <a:ext cx="8890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123298</xdr:rowOff>
    </xdr:from>
    <xdr:to>
      <xdr:col>21</xdr:col>
      <xdr:colOff>161925</xdr:colOff>
      <xdr:row>57</xdr:row>
      <xdr:rowOff>130342</xdr:rowOff>
    </xdr:to>
    <xdr:cxnSp macro="">
      <xdr:nvCxnSpPr>
        <xdr:cNvPr id="592" name="直線コネクタ 591"/>
        <xdr:cNvCxnSpPr/>
      </xdr:nvCxnSpPr>
      <xdr:spPr>
        <a:xfrm>
          <a:off x="13703300" y="9724498"/>
          <a:ext cx="889000" cy="17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124945</xdr:rowOff>
    </xdr:from>
    <xdr:ext cx="534377" cy="259045"/>
    <xdr:sp macro="" textlink="">
      <xdr:nvSpPr>
        <xdr:cNvPr id="594" name="テキスト ボックス 593"/>
        <xdr:cNvSpPr txBox="1"/>
      </xdr:nvSpPr>
      <xdr:spPr>
        <a:xfrm>
          <a:off x="14325111" y="95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123298</xdr:rowOff>
    </xdr:from>
    <xdr:to>
      <xdr:col>19</xdr:col>
      <xdr:colOff>644525</xdr:colOff>
      <xdr:row>57</xdr:row>
      <xdr:rowOff>107224</xdr:rowOff>
    </xdr:to>
    <xdr:cxnSp macro="">
      <xdr:nvCxnSpPr>
        <xdr:cNvPr id="595" name="直線コネクタ 594"/>
        <xdr:cNvCxnSpPr/>
      </xdr:nvCxnSpPr>
      <xdr:spPr>
        <a:xfrm flipV="1">
          <a:off x="12814300" y="9724498"/>
          <a:ext cx="889000" cy="1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109046</xdr:rowOff>
    </xdr:from>
    <xdr:ext cx="534377" cy="259045"/>
    <xdr:sp macro="" textlink="">
      <xdr:nvSpPr>
        <xdr:cNvPr id="597" name="テキスト ボックス 596"/>
        <xdr:cNvSpPr txBox="1"/>
      </xdr:nvSpPr>
      <xdr:spPr>
        <a:xfrm>
          <a:off x="13436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64738</xdr:rowOff>
    </xdr:from>
    <xdr:ext cx="534377" cy="259045"/>
    <xdr:sp macro="" textlink="">
      <xdr:nvSpPr>
        <xdr:cNvPr id="599" name="テキスト ボックス 598"/>
        <xdr:cNvSpPr txBox="1"/>
      </xdr:nvSpPr>
      <xdr:spPr>
        <a:xfrm>
          <a:off x="12547111" y="94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81799</xdr:rowOff>
    </xdr:from>
    <xdr:to>
      <xdr:col>23</xdr:col>
      <xdr:colOff>568325</xdr:colOff>
      <xdr:row>58</xdr:row>
      <xdr:rowOff>11949</xdr:rowOff>
    </xdr:to>
    <xdr:sp macro="" textlink="">
      <xdr:nvSpPr>
        <xdr:cNvPr id="605" name="円/楕円 604"/>
        <xdr:cNvSpPr/>
      </xdr:nvSpPr>
      <xdr:spPr>
        <a:xfrm>
          <a:off x="16268700" y="98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60226</xdr:rowOff>
    </xdr:from>
    <xdr:ext cx="534377" cy="259045"/>
    <xdr:sp macro="" textlink="">
      <xdr:nvSpPr>
        <xdr:cNvPr id="606" name="教育費該当値テキスト"/>
        <xdr:cNvSpPr txBox="1"/>
      </xdr:nvSpPr>
      <xdr:spPr>
        <a:xfrm>
          <a:off x="16370300" y="98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112660</xdr:rowOff>
    </xdr:from>
    <xdr:to>
      <xdr:col>22</xdr:col>
      <xdr:colOff>415925</xdr:colOff>
      <xdr:row>58</xdr:row>
      <xdr:rowOff>42810</xdr:rowOff>
    </xdr:to>
    <xdr:sp macro="" textlink="">
      <xdr:nvSpPr>
        <xdr:cNvPr id="607" name="円/楕円 606"/>
        <xdr:cNvSpPr/>
      </xdr:nvSpPr>
      <xdr:spPr>
        <a:xfrm>
          <a:off x="15430500" y="98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33937</xdr:rowOff>
    </xdr:from>
    <xdr:ext cx="534377" cy="259045"/>
    <xdr:sp macro="" textlink="">
      <xdr:nvSpPr>
        <xdr:cNvPr id="608" name="テキスト ボックス 607"/>
        <xdr:cNvSpPr txBox="1"/>
      </xdr:nvSpPr>
      <xdr:spPr>
        <a:xfrm>
          <a:off x="15214111" y="99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79542</xdr:rowOff>
    </xdr:from>
    <xdr:to>
      <xdr:col>21</xdr:col>
      <xdr:colOff>212725</xdr:colOff>
      <xdr:row>58</xdr:row>
      <xdr:rowOff>9692</xdr:rowOff>
    </xdr:to>
    <xdr:sp macro="" textlink="">
      <xdr:nvSpPr>
        <xdr:cNvPr id="609" name="円/楕円 608"/>
        <xdr:cNvSpPr/>
      </xdr:nvSpPr>
      <xdr:spPr>
        <a:xfrm>
          <a:off x="14541500" y="98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819</xdr:rowOff>
    </xdr:from>
    <xdr:ext cx="534377" cy="259045"/>
    <xdr:sp macro="" textlink="">
      <xdr:nvSpPr>
        <xdr:cNvPr id="610" name="テキスト ボックス 609"/>
        <xdr:cNvSpPr txBox="1"/>
      </xdr:nvSpPr>
      <xdr:spPr>
        <a:xfrm>
          <a:off x="14325111" y="994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72498</xdr:rowOff>
    </xdr:from>
    <xdr:to>
      <xdr:col>20</xdr:col>
      <xdr:colOff>9525</xdr:colOff>
      <xdr:row>57</xdr:row>
      <xdr:rowOff>2648</xdr:rowOff>
    </xdr:to>
    <xdr:sp macro="" textlink="">
      <xdr:nvSpPr>
        <xdr:cNvPr id="611" name="円/楕円 610"/>
        <xdr:cNvSpPr/>
      </xdr:nvSpPr>
      <xdr:spPr>
        <a:xfrm>
          <a:off x="13652500" y="96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19175</xdr:rowOff>
    </xdr:from>
    <xdr:ext cx="534377" cy="259045"/>
    <xdr:sp macro="" textlink="">
      <xdr:nvSpPr>
        <xdr:cNvPr id="612" name="テキスト ボックス 611"/>
        <xdr:cNvSpPr txBox="1"/>
      </xdr:nvSpPr>
      <xdr:spPr>
        <a:xfrm>
          <a:off x="13436111" y="9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56424</xdr:rowOff>
    </xdr:from>
    <xdr:to>
      <xdr:col>18</xdr:col>
      <xdr:colOff>492125</xdr:colOff>
      <xdr:row>57</xdr:row>
      <xdr:rowOff>158024</xdr:rowOff>
    </xdr:to>
    <xdr:sp macro="" textlink="">
      <xdr:nvSpPr>
        <xdr:cNvPr id="613" name="円/楕円 612"/>
        <xdr:cNvSpPr/>
      </xdr:nvSpPr>
      <xdr:spPr>
        <a:xfrm>
          <a:off x="12763500" y="98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149151</xdr:rowOff>
    </xdr:from>
    <xdr:ext cx="534377" cy="259045"/>
    <xdr:sp macro="" textlink="">
      <xdr:nvSpPr>
        <xdr:cNvPr id="614" name="テキスト ボックス 613"/>
        <xdr:cNvSpPr txBox="1"/>
      </xdr:nvSpPr>
      <xdr:spPr>
        <a:xfrm>
          <a:off x="12547111" y="992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43357</xdr:rowOff>
    </xdr:from>
    <xdr:to>
      <xdr:col>23</xdr:col>
      <xdr:colOff>517525</xdr:colOff>
      <xdr:row>79</xdr:row>
      <xdr:rowOff>44450</xdr:rowOff>
    </xdr:to>
    <xdr:cxnSp macro="">
      <xdr:nvCxnSpPr>
        <xdr:cNvPr id="643" name="直線コネクタ 642"/>
        <xdr:cNvCxnSpPr/>
      </xdr:nvCxnSpPr>
      <xdr:spPr>
        <a:xfrm flipV="1">
          <a:off x="15481300" y="13587907"/>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42999</xdr:rowOff>
    </xdr:from>
    <xdr:to>
      <xdr:col>22</xdr:col>
      <xdr:colOff>365125</xdr:colOff>
      <xdr:row>79</xdr:row>
      <xdr:rowOff>44450</xdr:rowOff>
    </xdr:to>
    <xdr:cxnSp macro="">
      <xdr:nvCxnSpPr>
        <xdr:cNvPr id="646" name="直線コネクタ 645"/>
        <xdr:cNvCxnSpPr/>
      </xdr:nvCxnSpPr>
      <xdr:spPr>
        <a:xfrm>
          <a:off x="14592300" y="13587549"/>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42999</xdr:rowOff>
    </xdr:from>
    <xdr:to>
      <xdr:col>21</xdr:col>
      <xdr:colOff>161925</xdr:colOff>
      <xdr:row>79</xdr:row>
      <xdr:rowOff>44157</xdr:rowOff>
    </xdr:to>
    <xdr:cxnSp macro="">
      <xdr:nvCxnSpPr>
        <xdr:cNvPr id="649" name="直線コネクタ 648"/>
        <xdr:cNvCxnSpPr/>
      </xdr:nvCxnSpPr>
      <xdr:spPr>
        <a:xfrm flipV="1">
          <a:off x="13703300" y="13587549"/>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107182</xdr:rowOff>
    </xdr:from>
    <xdr:ext cx="469744" cy="259045"/>
    <xdr:sp macro="" textlink="">
      <xdr:nvSpPr>
        <xdr:cNvPr id="651" name="テキスト ボックス 650"/>
        <xdr:cNvSpPr txBox="1"/>
      </xdr:nvSpPr>
      <xdr:spPr>
        <a:xfrm>
          <a:off x="14357427" y="1330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44157</xdr:rowOff>
    </xdr:from>
    <xdr:to>
      <xdr:col>19</xdr:col>
      <xdr:colOff>644525</xdr:colOff>
      <xdr:row>79</xdr:row>
      <xdr:rowOff>44450</xdr:rowOff>
    </xdr:to>
    <xdr:cxnSp macro="">
      <xdr:nvCxnSpPr>
        <xdr:cNvPr id="652" name="直線コネクタ 651"/>
        <xdr:cNvCxnSpPr/>
      </xdr:nvCxnSpPr>
      <xdr:spPr>
        <a:xfrm flipV="1">
          <a:off x="12814300" y="13588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110261</xdr:rowOff>
    </xdr:from>
    <xdr:ext cx="378565" cy="259045"/>
    <xdr:sp macro="" textlink="">
      <xdr:nvSpPr>
        <xdr:cNvPr id="654" name="テキスト ボックス 653"/>
        <xdr:cNvSpPr txBox="1"/>
      </xdr:nvSpPr>
      <xdr:spPr>
        <a:xfrm>
          <a:off x="13514017" y="1331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164007</xdr:rowOff>
    </xdr:from>
    <xdr:to>
      <xdr:col>23</xdr:col>
      <xdr:colOff>568325</xdr:colOff>
      <xdr:row>79</xdr:row>
      <xdr:rowOff>94157</xdr:rowOff>
    </xdr:to>
    <xdr:sp macro="" textlink="">
      <xdr:nvSpPr>
        <xdr:cNvPr id="662" name="円/楕円 661"/>
        <xdr:cNvSpPr/>
      </xdr:nvSpPr>
      <xdr:spPr>
        <a:xfrm>
          <a:off x="16268700" y="135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163649</xdr:rowOff>
    </xdr:from>
    <xdr:to>
      <xdr:col>21</xdr:col>
      <xdr:colOff>212725</xdr:colOff>
      <xdr:row>79</xdr:row>
      <xdr:rowOff>93799</xdr:rowOff>
    </xdr:to>
    <xdr:sp macro="" textlink="">
      <xdr:nvSpPr>
        <xdr:cNvPr id="666" name="円/楕円 665"/>
        <xdr:cNvSpPr/>
      </xdr:nvSpPr>
      <xdr:spPr>
        <a:xfrm>
          <a:off x="14541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84926</xdr:rowOff>
    </xdr:from>
    <xdr:ext cx="378565" cy="259045"/>
    <xdr:sp macro="" textlink="">
      <xdr:nvSpPr>
        <xdr:cNvPr id="667" name="テキスト ボックス 666"/>
        <xdr:cNvSpPr txBox="1"/>
      </xdr:nvSpPr>
      <xdr:spPr>
        <a:xfrm>
          <a:off x="14403017" y="13629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164807</xdr:rowOff>
    </xdr:from>
    <xdr:to>
      <xdr:col>20</xdr:col>
      <xdr:colOff>9525</xdr:colOff>
      <xdr:row>79</xdr:row>
      <xdr:rowOff>94957</xdr:rowOff>
    </xdr:to>
    <xdr:sp macro="" textlink="">
      <xdr:nvSpPr>
        <xdr:cNvPr id="668" name="円/楕円 667"/>
        <xdr:cNvSpPr/>
      </xdr:nvSpPr>
      <xdr:spPr>
        <a:xfrm>
          <a:off x="13652500" y="135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86084</xdr:rowOff>
    </xdr:from>
    <xdr:ext cx="313932" cy="259045"/>
    <xdr:sp macro="" textlink="">
      <xdr:nvSpPr>
        <xdr:cNvPr id="669" name="テキスト ボックス 668"/>
        <xdr:cNvSpPr txBox="1"/>
      </xdr:nvSpPr>
      <xdr:spPr>
        <a:xfrm>
          <a:off x="13546333" y="13630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70" name="円/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71" name="テキスト ボックス 67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73645</xdr:rowOff>
    </xdr:from>
    <xdr:to>
      <xdr:col>23</xdr:col>
      <xdr:colOff>517525</xdr:colOff>
      <xdr:row>97</xdr:row>
      <xdr:rowOff>95515</xdr:rowOff>
    </xdr:to>
    <xdr:cxnSp macro="">
      <xdr:nvCxnSpPr>
        <xdr:cNvPr id="702" name="直線コネクタ 701"/>
        <xdr:cNvCxnSpPr/>
      </xdr:nvCxnSpPr>
      <xdr:spPr>
        <a:xfrm>
          <a:off x="15481300" y="16704295"/>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32497</xdr:rowOff>
    </xdr:from>
    <xdr:to>
      <xdr:col>22</xdr:col>
      <xdr:colOff>365125</xdr:colOff>
      <xdr:row>97</xdr:row>
      <xdr:rowOff>73645</xdr:rowOff>
    </xdr:to>
    <xdr:cxnSp macro="">
      <xdr:nvCxnSpPr>
        <xdr:cNvPr id="705" name="直線コネクタ 704"/>
        <xdr:cNvCxnSpPr/>
      </xdr:nvCxnSpPr>
      <xdr:spPr>
        <a:xfrm>
          <a:off x="14592300" y="1666314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23768</xdr:rowOff>
    </xdr:from>
    <xdr:to>
      <xdr:col>21</xdr:col>
      <xdr:colOff>161925</xdr:colOff>
      <xdr:row>97</xdr:row>
      <xdr:rowOff>32497</xdr:rowOff>
    </xdr:to>
    <xdr:cxnSp macro="">
      <xdr:nvCxnSpPr>
        <xdr:cNvPr id="708" name="直線コネクタ 707"/>
        <xdr:cNvCxnSpPr/>
      </xdr:nvCxnSpPr>
      <xdr:spPr>
        <a:xfrm>
          <a:off x="13703300" y="16654418"/>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109611</xdr:rowOff>
    </xdr:from>
    <xdr:ext cx="534377" cy="259045"/>
    <xdr:sp macro="" textlink="">
      <xdr:nvSpPr>
        <xdr:cNvPr id="710" name="テキスト ボックス 709"/>
        <xdr:cNvSpPr txBox="1"/>
      </xdr:nvSpPr>
      <xdr:spPr>
        <a:xfrm>
          <a:off x="14325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152262</xdr:rowOff>
    </xdr:from>
    <xdr:to>
      <xdr:col>19</xdr:col>
      <xdr:colOff>644525</xdr:colOff>
      <xdr:row>97</xdr:row>
      <xdr:rowOff>23768</xdr:rowOff>
    </xdr:to>
    <xdr:cxnSp macro="">
      <xdr:nvCxnSpPr>
        <xdr:cNvPr id="711" name="直線コネクタ 710"/>
        <xdr:cNvCxnSpPr/>
      </xdr:nvCxnSpPr>
      <xdr:spPr>
        <a:xfrm>
          <a:off x="12814300" y="16611462"/>
          <a:ext cx="889000" cy="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108968</xdr:rowOff>
    </xdr:from>
    <xdr:ext cx="534377" cy="259045"/>
    <xdr:sp macro="" textlink="">
      <xdr:nvSpPr>
        <xdr:cNvPr id="713" name="テキスト ボックス 712"/>
        <xdr:cNvSpPr txBox="1"/>
      </xdr:nvSpPr>
      <xdr:spPr>
        <a:xfrm>
          <a:off x="13436111" y="162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120986</xdr:rowOff>
    </xdr:from>
    <xdr:ext cx="534377" cy="259045"/>
    <xdr:sp macro="" textlink="">
      <xdr:nvSpPr>
        <xdr:cNvPr id="715" name="テキスト ボックス 714"/>
        <xdr:cNvSpPr txBox="1"/>
      </xdr:nvSpPr>
      <xdr:spPr>
        <a:xfrm>
          <a:off x="12547111" y="162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44715</xdr:rowOff>
    </xdr:from>
    <xdr:to>
      <xdr:col>23</xdr:col>
      <xdr:colOff>568325</xdr:colOff>
      <xdr:row>97</xdr:row>
      <xdr:rowOff>146315</xdr:rowOff>
    </xdr:to>
    <xdr:sp macro="" textlink="">
      <xdr:nvSpPr>
        <xdr:cNvPr id="721" name="円/楕円 720"/>
        <xdr:cNvSpPr/>
      </xdr:nvSpPr>
      <xdr:spPr>
        <a:xfrm>
          <a:off x="16268700" y="166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23142</xdr:rowOff>
    </xdr:from>
    <xdr:ext cx="534377" cy="259045"/>
    <xdr:sp macro="" textlink="">
      <xdr:nvSpPr>
        <xdr:cNvPr id="722" name="公債費該当値テキスト"/>
        <xdr:cNvSpPr txBox="1"/>
      </xdr:nvSpPr>
      <xdr:spPr>
        <a:xfrm>
          <a:off x="16370300" y="166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22845</xdr:rowOff>
    </xdr:from>
    <xdr:to>
      <xdr:col>22</xdr:col>
      <xdr:colOff>415925</xdr:colOff>
      <xdr:row>97</xdr:row>
      <xdr:rowOff>124445</xdr:rowOff>
    </xdr:to>
    <xdr:sp macro="" textlink="">
      <xdr:nvSpPr>
        <xdr:cNvPr id="723" name="円/楕円 722"/>
        <xdr:cNvSpPr/>
      </xdr:nvSpPr>
      <xdr:spPr>
        <a:xfrm>
          <a:off x="15430500" y="166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115572</xdr:rowOff>
    </xdr:from>
    <xdr:ext cx="534377" cy="259045"/>
    <xdr:sp macro="" textlink="">
      <xdr:nvSpPr>
        <xdr:cNvPr id="724" name="テキスト ボックス 723"/>
        <xdr:cNvSpPr txBox="1"/>
      </xdr:nvSpPr>
      <xdr:spPr>
        <a:xfrm>
          <a:off x="15214111" y="1674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153147</xdr:rowOff>
    </xdr:from>
    <xdr:to>
      <xdr:col>21</xdr:col>
      <xdr:colOff>212725</xdr:colOff>
      <xdr:row>97</xdr:row>
      <xdr:rowOff>83297</xdr:rowOff>
    </xdr:to>
    <xdr:sp macro="" textlink="">
      <xdr:nvSpPr>
        <xdr:cNvPr id="725" name="円/楕円 724"/>
        <xdr:cNvSpPr/>
      </xdr:nvSpPr>
      <xdr:spPr>
        <a:xfrm>
          <a:off x="14541500" y="166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74424</xdr:rowOff>
    </xdr:from>
    <xdr:ext cx="534377" cy="259045"/>
    <xdr:sp macro="" textlink="">
      <xdr:nvSpPr>
        <xdr:cNvPr id="726" name="テキスト ボックス 725"/>
        <xdr:cNvSpPr txBox="1"/>
      </xdr:nvSpPr>
      <xdr:spPr>
        <a:xfrm>
          <a:off x="14325111" y="16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144418</xdr:rowOff>
    </xdr:from>
    <xdr:to>
      <xdr:col>20</xdr:col>
      <xdr:colOff>9525</xdr:colOff>
      <xdr:row>97</xdr:row>
      <xdr:rowOff>74568</xdr:rowOff>
    </xdr:to>
    <xdr:sp macro="" textlink="">
      <xdr:nvSpPr>
        <xdr:cNvPr id="727" name="円/楕円 726"/>
        <xdr:cNvSpPr/>
      </xdr:nvSpPr>
      <xdr:spPr>
        <a:xfrm>
          <a:off x="13652500" y="166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65695</xdr:rowOff>
    </xdr:from>
    <xdr:ext cx="534377" cy="259045"/>
    <xdr:sp macro="" textlink="">
      <xdr:nvSpPr>
        <xdr:cNvPr id="728" name="テキスト ボックス 727"/>
        <xdr:cNvSpPr txBox="1"/>
      </xdr:nvSpPr>
      <xdr:spPr>
        <a:xfrm>
          <a:off x="13436111" y="166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101462</xdr:rowOff>
    </xdr:from>
    <xdr:to>
      <xdr:col>18</xdr:col>
      <xdr:colOff>492125</xdr:colOff>
      <xdr:row>97</xdr:row>
      <xdr:rowOff>31612</xdr:rowOff>
    </xdr:to>
    <xdr:sp macro="" textlink="">
      <xdr:nvSpPr>
        <xdr:cNvPr id="729" name="円/楕円 728"/>
        <xdr:cNvSpPr/>
      </xdr:nvSpPr>
      <xdr:spPr>
        <a:xfrm>
          <a:off x="12763500" y="165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22739</xdr:rowOff>
    </xdr:from>
    <xdr:ext cx="534377" cy="259045"/>
    <xdr:sp macro="" textlink="">
      <xdr:nvSpPr>
        <xdr:cNvPr id="730" name="テキスト ボックス 729"/>
        <xdr:cNvSpPr txBox="1"/>
      </xdr:nvSpPr>
      <xdr:spPr>
        <a:xfrm>
          <a:off x="12547111" y="166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4" name="テキスト ボックス 74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6" name="テキスト ボックス 74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8" name="テキスト ボックス 74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50" name="テキスト ボックス 74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52" name="テキスト ボックス 75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4" name="テキスト ボックス 75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31822</xdr:rowOff>
    </xdr:from>
    <xdr:to>
      <xdr:col>32</xdr:col>
      <xdr:colOff>186689</xdr:colOff>
      <xdr:row>39</xdr:row>
      <xdr:rowOff>98878</xdr:rowOff>
    </xdr:to>
    <xdr:cxnSp macro="">
      <xdr:nvCxnSpPr>
        <xdr:cNvPr id="756" name="直線コネクタ 755"/>
        <xdr:cNvCxnSpPr/>
      </xdr:nvCxnSpPr>
      <xdr:spPr>
        <a:xfrm flipV="1">
          <a:off x="22159595" y="5689672"/>
          <a:ext cx="1269" cy="109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118780</xdr:rowOff>
    </xdr:from>
    <xdr:ext cx="249299" cy="259045"/>
    <xdr:sp macro="" textlink="">
      <xdr:nvSpPr>
        <xdr:cNvPr id="757" name="諸支出金最小値テキスト"/>
        <xdr:cNvSpPr txBox="1"/>
      </xdr:nvSpPr>
      <xdr:spPr>
        <a:xfrm>
          <a:off x="22212300" y="68053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149949</xdr:rowOff>
    </xdr:from>
    <xdr:ext cx="534377" cy="259045"/>
    <xdr:sp macro="" textlink="">
      <xdr:nvSpPr>
        <xdr:cNvPr id="759" name="諸支出金最大値テキスト"/>
        <xdr:cNvSpPr txBox="1"/>
      </xdr:nvSpPr>
      <xdr:spPr>
        <a:xfrm>
          <a:off x="22212300" y="54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33</xdr:row>
      <xdr:rowOff>31822</xdr:rowOff>
    </xdr:from>
    <xdr:to>
      <xdr:col>32</xdr:col>
      <xdr:colOff>276225</xdr:colOff>
      <xdr:row>33</xdr:row>
      <xdr:rowOff>31822</xdr:rowOff>
    </xdr:to>
    <xdr:cxnSp macro="">
      <xdr:nvCxnSpPr>
        <xdr:cNvPr id="760" name="直線コネクタ 759"/>
        <xdr:cNvCxnSpPr/>
      </xdr:nvCxnSpPr>
      <xdr:spPr>
        <a:xfrm>
          <a:off x="22072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132189</xdr:rowOff>
    </xdr:from>
    <xdr:to>
      <xdr:col>32</xdr:col>
      <xdr:colOff>187325</xdr:colOff>
      <xdr:row>36</xdr:row>
      <xdr:rowOff>97246</xdr:rowOff>
    </xdr:to>
    <xdr:cxnSp macro="">
      <xdr:nvCxnSpPr>
        <xdr:cNvPr id="761" name="直線コネクタ 760"/>
        <xdr:cNvCxnSpPr/>
      </xdr:nvCxnSpPr>
      <xdr:spPr>
        <a:xfrm>
          <a:off x="21323300" y="5275689"/>
          <a:ext cx="838200" cy="9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163230</xdr:rowOff>
    </xdr:from>
    <xdr:ext cx="378565" cy="259045"/>
    <xdr:sp macro="" textlink="">
      <xdr:nvSpPr>
        <xdr:cNvPr id="762" name="諸支出金平均値テキスト"/>
        <xdr:cNvSpPr txBox="1"/>
      </xdr:nvSpPr>
      <xdr:spPr>
        <a:xfrm>
          <a:off x="22212300" y="66783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13353</xdr:rowOff>
    </xdr:from>
    <xdr:to>
      <xdr:col>32</xdr:col>
      <xdr:colOff>238125</xdr:colOff>
      <xdr:row>39</xdr:row>
      <xdr:rowOff>114953</xdr:rowOff>
    </xdr:to>
    <xdr:sp macro="" textlink="">
      <xdr:nvSpPr>
        <xdr:cNvPr id="763" name="フローチャート : 判断 762"/>
        <xdr:cNvSpPr/>
      </xdr:nvSpPr>
      <xdr:spPr>
        <a:xfrm>
          <a:off x="22110700" y="669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132189</xdr:rowOff>
    </xdr:from>
    <xdr:to>
      <xdr:col>31</xdr:col>
      <xdr:colOff>34925</xdr:colOff>
      <xdr:row>37</xdr:row>
      <xdr:rowOff>166805</xdr:rowOff>
    </xdr:to>
    <xdr:cxnSp macro="">
      <xdr:nvCxnSpPr>
        <xdr:cNvPr id="764" name="直線コネクタ 763"/>
        <xdr:cNvCxnSpPr/>
      </xdr:nvCxnSpPr>
      <xdr:spPr>
        <a:xfrm flipV="1">
          <a:off x="20434300" y="5275689"/>
          <a:ext cx="889000" cy="12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28376</xdr:rowOff>
    </xdr:from>
    <xdr:to>
      <xdr:col>31</xdr:col>
      <xdr:colOff>85725</xdr:colOff>
      <xdr:row>39</xdr:row>
      <xdr:rowOff>129976</xdr:rowOff>
    </xdr:to>
    <xdr:sp macro="" textlink="">
      <xdr:nvSpPr>
        <xdr:cNvPr id="765" name="フローチャート : 判断 764"/>
        <xdr:cNvSpPr/>
      </xdr:nvSpPr>
      <xdr:spPr>
        <a:xfrm>
          <a:off x="212725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121103</xdr:rowOff>
    </xdr:from>
    <xdr:ext cx="378565" cy="259045"/>
    <xdr:sp macro="" textlink="">
      <xdr:nvSpPr>
        <xdr:cNvPr id="766" name="テキスト ボックス 765"/>
        <xdr:cNvSpPr txBox="1"/>
      </xdr:nvSpPr>
      <xdr:spPr>
        <a:xfrm>
          <a:off x="21134017" y="6807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166805</xdr:rowOff>
    </xdr:from>
    <xdr:to>
      <xdr:col>29</xdr:col>
      <xdr:colOff>517525</xdr:colOff>
      <xdr:row>38</xdr:row>
      <xdr:rowOff>108240</xdr:rowOff>
    </xdr:to>
    <xdr:cxnSp macro="">
      <xdr:nvCxnSpPr>
        <xdr:cNvPr id="767" name="直線コネクタ 766"/>
        <xdr:cNvCxnSpPr/>
      </xdr:nvCxnSpPr>
      <xdr:spPr>
        <a:xfrm flipV="1">
          <a:off x="19545300" y="6510455"/>
          <a:ext cx="889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29028</xdr:rowOff>
    </xdr:from>
    <xdr:to>
      <xdr:col>29</xdr:col>
      <xdr:colOff>568325</xdr:colOff>
      <xdr:row>39</xdr:row>
      <xdr:rowOff>130628</xdr:rowOff>
    </xdr:to>
    <xdr:sp macro="" textlink="">
      <xdr:nvSpPr>
        <xdr:cNvPr id="768" name="フローチャート : 判断 767"/>
        <xdr:cNvSpPr/>
      </xdr:nvSpPr>
      <xdr:spPr>
        <a:xfrm>
          <a:off x="20383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121755</xdr:rowOff>
    </xdr:from>
    <xdr:ext cx="378565" cy="259045"/>
    <xdr:sp macro="" textlink="">
      <xdr:nvSpPr>
        <xdr:cNvPr id="769" name="テキスト ボックス 768"/>
        <xdr:cNvSpPr txBox="1"/>
      </xdr:nvSpPr>
      <xdr:spPr>
        <a:xfrm>
          <a:off x="20245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18869</xdr:rowOff>
    </xdr:from>
    <xdr:to>
      <xdr:col>28</xdr:col>
      <xdr:colOff>314325</xdr:colOff>
      <xdr:row>38</xdr:row>
      <xdr:rowOff>108240</xdr:rowOff>
    </xdr:to>
    <xdr:cxnSp macro="">
      <xdr:nvCxnSpPr>
        <xdr:cNvPr id="770" name="直線コネクタ 769"/>
        <xdr:cNvCxnSpPr/>
      </xdr:nvCxnSpPr>
      <xdr:spPr>
        <a:xfrm>
          <a:off x="18656300" y="6533969"/>
          <a:ext cx="889000" cy="8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38499</xdr:rowOff>
    </xdr:from>
    <xdr:to>
      <xdr:col>28</xdr:col>
      <xdr:colOff>365125</xdr:colOff>
      <xdr:row>39</xdr:row>
      <xdr:rowOff>140099</xdr:rowOff>
    </xdr:to>
    <xdr:sp macro="" textlink="">
      <xdr:nvSpPr>
        <xdr:cNvPr id="771" name="フローチャート : 判断 770"/>
        <xdr:cNvSpPr/>
      </xdr:nvSpPr>
      <xdr:spPr>
        <a:xfrm>
          <a:off x="19494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131226</xdr:rowOff>
    </xdr:from>
    <xdr:ext cx="313932" cy="259045"/>
    <xdr:sp macro="" textlink="">
      <xdr:nvSpPr>
        <xdr:cNvPr id="772" name="テキスト ボックス 771"/>
        <xdr:cNvSpPr txBox="1"/>
      </xdr:nvSpPr>
      <xdr:spPr>
        <a:xfrm>
          <a:off x="19388333" y="6817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77143</xdr:rowOff>
    </xdr:from>
    <xdr:to>
      <xdr:col>27</xdr:col>
      <xdr:colOff>161925</xdr:colOff>
      <xdr:row>39</xdr:row>
      <xdr:rowOff>7293</xdr:rowOff>
    </xdr:to>
    <xdr:sp macro="" textlink="">
      <xdr:nvSpPr>
        <xdr:cNvPr id="773" name="フローチャート : 判断 772"/>
        <xdr:cNvSpPr/>
      </xdr:nvSpPr>
      <xdr:spPr>
        <a:xfrm>
          <a:off x="18605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169870</xdr:rowOff>
    </xdr:from>
    <xdr:ext cx="469744" cy="259045"/>
    <xdr:sp macro="" textlink="">
      <xdr:nvSpPr>
        <xdr:cNvPr id="774" name="テキスト ボックス 773"/>
        <xdr:cNvSpPr txBox="1"/>
      </xdr:nvSpPr>
      <xdr:spPr>
        <a:xfrm>
          <a:off x="18421427" y="66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46446</xdr:rowOff>
    </xdr:from>
    <xdr:to>
      <xdr:col>32</xdr:col>
      <xdr:colOff>238125</xdr:colOff>
      <xdr:row>36</xdr:row>
      <xdr:rowOff>148046</xdr:rowOff>
    </xdr:to>
    <xdr:sp macro="" textlink="">
      <xdr:nvSpPr>
        <xdr:cNvPr id="780" name="円/楕円 779"/>
        <xdr:cNvSpPr/>
      </xdr:nvSpPr>
      <xdr:spPr>
        <a:xfrm>
          <a:off x="221107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69323</xdr:rowOff>
    </xdr:from>
    <xdr:ext cx="469744" cy="259045"/>
    <xdr:sp macro="" textlink="">
      <xdr:nvSpPr>
        <xdr:cNvPr id="781" name="諸支出金該当値テキスト"/>
        <xdr:cNvSpPr txBox="1"/>
      </xdr:nvSpPr>
      <xdr:spPr>
        <a:xfrm>
          <a:off x="22212300" y="607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81389</xdr:rowOff>
    </xdr:from>
    <xdr:to>
      <xdr:col>31</xdr:col>
      <xdr:colOff>85725</xdr:colOff>
      <xdr:row>31</xdr:row>
      <xdr:rowOff>11539</xdr:rowOff>
    </xdr:to>
    <xdr:sp macro="" textlink="">
      <xdr:nvSpPr>
        <xdr:cNvPr id="782" name="円/楕円 781"/>
        <xdr:cNvSpPr/>
      </xdr:nvSpPr>
      <xdr:spPr>
        <a:xfrm>
          <a:off x="212725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28066</xdr:rowOff>
    </xdr:from>
    <xdr:ext cx="534377" cy="259045"/>
    <xdr:sp macro="" textlink="">
      <xdr:nvSpPr>
        <xdr:cNvPr id="783" name="テキスト ボックス 782"/>
        <xdr:cNvSpPr txBox="1"/>
      </xdr:nvSpPr>
      <xdr:spPr>
        <a:xfrm>
          <a:off x="21056111" y="50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116005</xdr:rowOff>
    </xdr:from>
    <xdr:to>
      <xdr:col>29</xdr:col>
      <xdr:colOff>568325</xdr:colOff>
      <xdr:row>38</xdr:row>
      <xdr:rowOff>46155</xdr:rowOff>
    </xdr:to>
    <xdr:sp macro="" textlink="">
      <xdr:nvSpPr>
        <xdr:cNvPr id="784" name="円/楕円 783"/>
        <xdr:cNvSpPr/>
      </xdr:nvSpPr>
      <xdr:spPr>
        <a:xfrm>
          <a:off x="20383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62682</xdr:rowOff>
    </xdr:from>
    <xdr:ext cx="469744" cy="259045"/>
    <xdr:sp macro="" textlink="">
      <xdr:nvSpPr>
        <xdr:cNvPr id="785" name="テキスト ボックス 784"/>
        <xdr:cNvSpPr txBox="1"/>
      </xdr:nvSpPr>
      <xdr:spPr>
        <a:xfrm>
          <a:off x="20199427" y="623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57440</xdr:rowOff>
    </xdr:from>
    <xdr:to>
      <xdr:col>28</xdr:col>
      <xdr:colOff>365125</xdr:colOff>
      <xdr:row>38</xdr:row>
      <xdr:rowOff>159040</xdr:rowOff>
    </xdr:to>
    <xdr:sp macro="" textlink="">
      <xdr:nvSpPr>
        <xdr:cNvPr id="786" name="円/楕円 785"/>
        <xdr:cNvSpPr/>
      </xdr:nvSpPr>
      <xdr:spPr>
        <a:xfrm>
          <a:off x="19494500" y="65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4117</xdr:rowOff>
    </xdr:from>
    <xdr:ext cx="469744" cy="259045"/>
    <xdr:sp macro="" textlink="">
      <xdr:nvSpPr>
        <xdr:cNvPr id="787" name="テキスト ボックス 786"/>
        <xdr:cNvSpPr txBox="1"/>
      </xdr:nvSpPr>
      <xdr:spPr>
        <a:xfrm>
          <a:off x="19310427" y="63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139519</xdr:rowOff>
    </xdr:from>
    <xdr:to>
      <xdr:col>27</xdr:col>
      <xdr:colOff>161925</xdr:colOff>
      <xdr:row>38</xdr:row>
      <xdr:rowOff>69669</xdr:rowOff>
    </xdr:to>
    <xdr:sp macro="" textlink="">
      <xdr:nvSpPr>
        <xdr:cNvPr id="788" name="円/楕円 787"/>
        <xdr:cNvSpPr/>
      </xdr:nvSpPr>
      <xdr:spPr>
        <a:xfrm>
          <a:off x="18605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86196</xdr:rowOff>
    </xdr:from>
    <xdr:ext cx="469744" cy="259045"/>
    <xdr:sp macro="" textlink="">
      <xdr:nvSpPr>
        <xdr:cNvPr id="789" name="テキスト ボックス 788"/>
        <xdr:cNvSpPr txBox="1"/>
      </xdr:nvSpPr>
      <xdr:spPr>
        <a:xfrm>
          <a:off x="18421427" y="625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800" name="直線コネクタ 79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801" name="テキスト ボックス 80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2" name="直線コネクタ 80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3" name="テキスト ボックス 80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4" name="直線コネクタ 80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5" name="テキスト ボックス 804"/>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6" name="直線コネクタ 80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7" name="テキスト ボックス 806"/>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9" name="テキスト ボックス 808"/>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11" name="直線コネクタ 810"/>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2"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3" name="直線コネクタ 81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4"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5" name="直線コネクタ 814"/>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6" name="直線コネクタ 81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7"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8" name="フローチャート : 判断 817"/>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9" name="直線コネクタ 81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20" name="フローチャート : 判断 81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21" name="テキスト ボックス 82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2" name="直線コネクタ 82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3" name="フローチャート : 判断 82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4" name="テキスト ボックス 82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5" name="直線コネクタ 82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6" name="フローチャート : 判断 825"/>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7" name="テキスト ボックス 82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フローチャート : 判断 827"/>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5" name="円/楕円 83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6"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7" name="円/楕円 83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8" name="テキスト ボックス 83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9" name="円/楕円 83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40" name="テキスト ボックス 83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41" name="円/楕円 84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2" name="テキスト ボックス 841"/>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3" name="円/楕円 84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4" name="テキスト ボックス 843"/>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諸支出金については、住民一人当たり</a:t>
          </a:r>
          <a:r>
            <a:rPr kumimoji="1" lang="en-US" altLang="ja-JP" sz="1400">
              <a:solidFill>
                <a:schemeClr val="dk1"/>
              </a:solidFill>
              <a:effectLst/>
              <a:latin typeface="+mn-lt"/>
              <a:ea typeface="+mn-ea"/>
              <a:cs typeface="+mn-cs"/>
            </a:rPr>
            <a:t>4,740</a:t>
          </a:r>
          <a:r>
            <a:rPr kumimoji="1" lang="ja-JP" altLang="ja-JP" sz="1400">
              <a:solidFill>
                <a:schemeClr val="dk1"/>
              </a:solidFill>
              <a:effectLst/>
              <a:latin typeface="+mn-lt"/>
              <a:ea typeface="+mn-ea"/>
              <a:cs typeface="+mn-cs"/>
            </a:rPr>
            <a:t>円となって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年度と比較すると</a:t>
          </a:r>
          <a:r>
            <a:rPr kumimoji="1" lang="en-US" altLang="ja-JP" sz="1400">
              <a:solidFill>
                <a:schemeClr val="dk1"/>
              </a:solidFill>
              <a:effectLst/>
              <a:latin typeface="+mn-lt"/>
              <a:ea typeface="+mn-ea"/>
              <a:cs typeface="+mn-cs"/>
            </a:rPr>
            <a:t>65.8</a:t>
          </a:r>
          <a:r>
            <a:rPr kumimoji="1" lang="ja-JP" altLang="ja-JP" sz="1400">
              <a:solidFill>
                <a:schemeClr val="dk1"/>
              </a:solidFill>
              <a:effectLst/>
              <a:latin typeface="+mn-lt"/>
              <a:ea typeface="+mn-ea"/>
              <a:cs typeface="+mn-cs"/>
            </a:rPr>
            <a:t>％減少している。</a:t>
          </a:r>
          <a:r>
            <a:rPr kumimoji="1" lang="ja-JP" altLang="en-US" sz="140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普通財産購入事業（土地開発公社所有地取得）</a:t>
          </a:r>
          <a:r>
            <a:rPr kumimoji="1" lang="ja-JP" altLang="en-US" sz="1400">
              <a:solidFill>
                <a:schemeClr val="dk1"/>
              </a:solidFill>
              <a:effectLst/>
              <a:latin typeface="+mn-lt"/>
              <a:ea typeface="+mn-ea"/>
              <a:cs typeface="+mn-cs"/>
            </a:rPr>
            <a:t>の減によるものである。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土木</a:t>
          </a:r>
          <a:r>
            <a:rPr kumimoji="1" lang="ja-JP" altLang="ja-JP" sz="1400">
              <a:solidFill>
                <a:schemeClr val="dk1"/>
              </a:solidFill>
              <a:effectLst/>
              <a:latin typeface="+mn-lt"/>
              <a:ea typeface="+mn-ea"/>
              <a:cs typeface="+mn-cs"/>
            </a:rPr>
            <a:t>費については、住民一人当たり</a:t>
          </a:r>
          <a:r>
            <a:rPr kumimoji="1" lang="en-US" altLang="ja-JP" sz="1400">
              <a:solidFill>
                <a:schemeClr val="dk1"/>
              </a:solidFill>
              <a:effectLst/>
              <a:latin typeface="+mn-lt"/>
              <a:ea typeface="+mn-ea"/>
              <a:cs typeface="+mn-cs"/>
            </a:rPr>
            <a:t>66,219</a:t>
          </a:r>
          <a:r>
            <a:rPr kumimoji="1" lang="ja-JP" altLang="ja-JP" sz="1400">
              <a:solidFill>
                <a:schemeClr val="dk1"/>
              </a:solidFill>
              <a:effectLst/>
              <a:latin typeface="+mn-lt"/>
              <a:ea typeface="+mn-ea"/>
              <a:cs typeface="+mn-cs"/>
            </a:rPr>
            <a:t>円となっており、平成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年度と比較すると</a:t>
          </a:r>
          <a:r>
            <a:rPr kumimoji="1" lang="en-US" altLang="ja-JP" sz="1400">
              <a:solidFill>
                <a:schemeClr val="dk1"/>
              </a:solidFill>
              <a:effectLst/>
              <a:latin typeface="+mn-lt"/>
              <a:ea typeface="+mn-ea"/>
              <a:cs typeface="+mn-cs"/>
            </a:rPr>
            <a:t>36.1</a:t>
          </a:r>
          <a:r>
            <a:rPr kumimoji="1" lang="ja-JP" altLang="ja-JP" sz="1400">
              <a:solidFill>
                <a:schemeClr val="dk1"/>
              </a:solidFill>
              <a:effectLst/>
              <a:latin typeface="+mn-lt"/>
              <a:ea typeface="+mn-ea"/>
              <a:cs typeface="+mn-cs"/>
            </a:rPr>
            <a:t>％増加している。</a:t>
          </a:r>
          <a:r>
            <a:rPr kumimoji="1" lang="ja-JP" altLang="en-US" sz="140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市民わくわくふれあい施設整備基金積立金や美濃橋修復事業</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社会資本道路整備事業等の</a:t>
          </a:r>
          <a:r>
            <a:rPr kumimoji="1" lang="ja-JP" altLang="en-US" sz="1400">
              <a:solidFill>
                <a:schemeClr val="dk1"/>
              </a:solidFill>
              <a:effectLst/>
              <a:latin typeface="+mn-lt"/>
              <a:ea typeface="+mn-ea"/>
              <a:cs typeface="+mn-cs"/>
            </a:rPr>
            <a:t>増によるものである。</a:t>
          </a:r>
          <a:r>
            <a:rPr kumimoji="1" lang="ja-JP" altLang="ja-JP" sz="1400">
              <a:solidFill>
                <a:schemeClr val="dk1"/>
              </a:solidFill>
              <a:effectLst/>
              <a:latin typeface="+mn-lt"/>
              <a:ea typeface="+mn-ea"/>
              <a:cs typeface="+mn-cs"/>
            </a:rPr>
            <a:t>インフラ施設等の</a:t>
          </a:r>
          <a:r>
            <a:rPr kumimoji="1" lang="ja-JP" altLang="en-US" sz="1400">
              <a:solidFill>
                <a:schemeClr val="dk1"/>
              </a:solidFill>
              <a:effectLst/>
              <a:latin typeface="+mn-lt"/>
              <a:ea typeface="+mn-ea"/>
              <a:cs typeface="+mn-cs"/>
            </a:rPr>
            <a:t>老朽化により事業費は増加傾向にあるため、各施設等の状況把握や適正な管理及び更新を検討するとともに、事業の取捨選択を徹底していく必要がある。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公債費については、住民一人当たり</a:t>
          </a:r>
          <a:r>
            <a:rPr kumimoji="1" lang="en-US" altLang="ja-JP" sz="1400">
              <a:solidFill>
                <a:schemeClr val="dk1"/>
              </a:solidFill>
              <a:effectLst/>
              <a:latin typeface="+mn-lt"/>
              <a:ea typeface="+mn-ea"/>
              <a:cs typeface="+mn-cs"/>
            </a:rPr>
            <a:t>31,809</a:t>
          </a:r>
          <a:r>
            <a:rPr kumimoji="1" lang="ja-JP" altLang="ja-JP" sz="1400">
              <a:solidFill>
                <a:schemeClr val="dk1"/>
              </a:solidFill>
              <a:effectLst/>
              <a:latin typeface="+mn-lt"/>
              <a:ea typeface="+mn-ea"/>
              <a:cs typeface="+mn-cs"/>
            </a:rPr>
            <a:t>円となっており、類似団体平均・全国平均・岐阜県平均ともに下回っている。地方債現在高についても平成</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年度以降は継続して減少している。今後も、引き続き地方債の発行抑制とともに、借入条件の見直しも含め、徹底した行財政改革を推進し、公債費の抑制に努める。</a:t>
          </a:r>
          <a:endParaRPr lang="ja-JP" altLang="ja-JP" sz="1400">
            <a:effectLst/>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財政調整基金については、残高の標準財政規模比が</a:t>
          </a:r>
          <a:r>
            <a:rPr kumimoji="1" lang="en-US" altLang="ja-JP" sz="1300">
              <a:solidFill>
                <a:schemeClr val="dk1"/>
              </a:solidFill>
              <a:effectLst/>
              <a:latin typeface="+mn-lt"/>
              <a:ea typeface="+mn-ea"/>
              <a:cs typeface="+mn-cs"/>
            </a:rPr>
            <a:t>40.05</a:t>
          </a:r>
          <a:r>
            <a:rPr kumimoji="1" lang="ja-JP" altLang="ja-JP" sz="1300">
              <a:solidFill>
                <a:schemeClr val="dk1"/>
              </a:solidFill>
              <a:effectLst/>
              <a:latin typeface="+mn-lt"/>
              <a:ea typeface="+mn-ea"/>
              <a:cs typeface="+mn-cs"/>
            </a:rPr>
            <a:t>％となり、</a:t>
          </a:r>
          <a:r>
            <a:rPr kumimoji="1" lang="en-US" altLang="ja-JP" sz="1300">
              <a:solidFill>
                <a:schemeClr val="dk1"/>
              </a:solidFill>
              <a:effectLst/>
              <a:latin typeface="+mn-lt"/>
              <a:ea typeface="+mn-ea"/>
              <a:cs typeface="+mn-cs"/>
            </a:rPr>
            <a:t>H24</a:t>
          </a:r>
          <a:r>
            <a:rPr kumimoji="1" lang="ja-JP" altLang="ja-JP"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14.07</a:t>
          </a:r>
          <a:r>
            <a:rPr kumimoji="1" lang="ja-JP" altLang="ja-JP" sz="1300">
              <a:solidFill>
                <a:schemeClr val="dk1"/>
              </a:solidFill>
              <a:effectLst/>
              <a:latin typeface="+mn-lt"/>
              <a:ea typeface="+mn-ea"/>
              <a:cs typeface="+mn-cs"/>
            </a:rPr>
            <a:t>ポイント増加している。これは、公共施設の老朽化による大規模な施設の更新や長寿命化に備えるため、財政運営に基づき、財政調整基金の取り崩しを行わず、堅実に積立てを継続してきたためである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今後も、景気の低迷による自主財源の減少が見込まれるため、財政調整基金の残高に留意しつつ健全な財政運営を継続して行う必要がある。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会計において赤字額は算出されておらず、概ね同水準で推移しているが、歳入の内一般会計からの繰入金が多くを占めている会計があるため、歳入面では料金収入や負担金を、歳出面では経常的な経費を含めた必要経費の見直しを進め、健全な事業運営を行うことが必要であ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9680917</v>
      </c>
      <c r="BO4" s="351"/>
      <c r="BP4" s="351"/>
      <c r="BQ4" s="351"/>
      <c r="BR4" s="351"/>
      <c r="BS4" s="351"/>
      <c r="BT4" s="351"/>
      <c r="BU4" s="352"/>
      <c r="BV4" s="350">
        <v>9466224</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6.4</v>
      </c>
      <c r="CU4" s="357"/>
      <c r="CV4" s="357"/>
      <c r="CW4" s="357"/>
      <c r="CX4" s="357"/>
      <c r="CY4" s="357"/>
      <c r="CZ4" s="357"/>
      <c r="DA4" s="358"/>
      <c r="DB4" s="356">
        <v>6.7</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9196824</v>
      </c>
      <c r="BO5" s="388"/>
      <c r="BP5" s="388"/>
      <c r="BQ5" s="388"/>
      <c r="BR5" s="388"/>
      <c r="BS5" s="388"/>
      <c r="BT5" s="388"/>
      <c r="BU5" s="389"/>
      <c r="BV5" s="387">
        <v>8929754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93.4</v>
      </c>
      <c r="CU5" s="385"/>
      <c r="CV5" s="385"/>
      <c r="CW5" s="385"/>
      <c r="CX5" s="385"/>
      <c r="CY5" s="385"/>
      <c r="CZ5" s="385"/>
      <c r="DA5" s="386"/>
      <c r="DB5" s="384">
        <v>89.7</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484093</v>
      </c>
      <c r="BO6" s="388"/>
      <c r="BP6" s="388"/>
      <c r="BQ6" s="388"/>
      <c r="BR6" s="388"/>
      <c r="BS6" s="388"/>
      <c r="BT6" s="388"/>
      <c r="BU6" s="389"/>
      <c r="BV6" s="387">
        <v>536470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99.1</v>
      </c>
      <c r="CU6" s="425"/>
      <c r="CV6" s="425"/>
      <c r="CW6" s="425"/>
      <c r="CX6" s="425"/>
      <c r="CY6" s="425"/>
      <c r="CZ6" s="425"/>
      <c r="DA6" s="426"/>
      <c r="DB6" s="424">
        <v>96.4</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108999</v>
      </c>
      <c r="BO7" s="388"/>
      <c r="BP7" s="388"/>
      <c r="BQ7" s="388"/>
      <c r="BR7" s="388"/>
      <c r="BS7" s="388"/>
      <c r="BT7" s="388"/>
      <c r="BU7" s="389"/>
      <c r="BV7" s="387">
        <v>139547</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5848730</v>
      </c>
      <c r="CU7" s="388"/>
      <c r="CV7" s="388"/>
      <c r="CW7" s="388"/>
      <c r="CX7" s="388"/>
      <c r="CY7" s="388"/>
      <c r="CZ7" s="388"/>
      <c r="DA7" s="389"/>
      <c r="DB7" s="387">
        <v>5911235</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375094</v>
      </c>
      <c r="BO8" s="388"/>
      <c r="BP8" s="388"/>
      <c r="BQ8" s="388"/>
      <c r="BR8" s="388"/>
      <c r="BS8" s="388"/>
      <c r="BT8" s="388"/>
      <c r="BU8" s="389"/>
      <c r="BV8" s="387">
        <v>396923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0.54</v>
      </c>
      <c r="CU8" s="428"/>
      <c r="CV8" s="428"/>
      <c r="CW8" s="428"/>
      <c r="CX8" s="428"/>
      <c r="CY8" s="428"/>
      <c r="CZ8" s="428"/>
      <c r="DA8" s="429"/>
      <c r="DB8" s="427">
        <v>0.54</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20760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-21829</v>
      </c>
      <c r="BO9" s="388"/>
      <c r="BP9" s="388"/>
      <c r="BQ9" s="388"/>
      <c r="BR9" s="388"/>
      <c r="BS9" s="388"/>
      <c r="BT9" s="388"/>
      <c r="BU9" s="389"/>
      <c r="BV9" s="387">
        <v>71494</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8.9</v>
      </c>
      <c r="CU9" s="385"/>
      <c r="CV9" s="385"/>
      <c r="CW9" s="385"/>
      <c r="CX9" s="385"/>
      <c r="CY9" s="385"/>
      <c r="CZ9" s="385"/>
      <c r="DA9" s="386"/>
      <c r="DB9" s="384">
        <v>9.4</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22629</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161060</v>
      </c>
      <c r="BO10" s="388"/>
      <c r="BP10" s="388"/>
      <c r="BQ10" s="388"/>
      <c r="BR10" s="388"/>
      <c r="BS10" s="388"/>
      <c r="BT10" s="388"/>
      <c r="BU10" s="389"/>
      <c r="BV10" s="387">
        <v>206880</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21350</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20952</v>
      </c>
      <c r="S13" s="469"/>
      <c r="T13" s="469"/>
      <c r="U13" s="469"/>
      <c r="V13" s="470"/>
      <c r="W13" s="403" t="s">
        <v>124</v>
      </c>
      <c r="X13" s="404"/>
      <c r="Y13" s="404"/>
      <c r="Z13" s="404"/>
      <c r="AA13" s="404"/>
      <c r="AB13" s="394"/>
      <c r="AC13" s="438">
        <v>215</v>
      </c>
      <c r="AD13" s="439"/>
      <c r="AE13" s="439"/>
      <c r="AF13" s="439"/>
      <c r="AG13" s="478"/>
      <c r="AH13" s="438">
        <v>199</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139231</v>
      </c>
      <c r="BO13" s="388"/>
      <c r="BP13" s="388"/>
      <c r="BQ13" s="388"/>
      <c r="BR13" s="388"/>
      <c r="BS13" s="388"/>
      <c r="BT13" s="388"/>
      <c r="BU13" s="389"/>
      <c r="BV13" s="387">
        <v>278374</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11.2</v>
      </c>
      <c r="CU13" s="385"/>
      <c r="CV13" s="385"/>
      <c r="CW13" s="385"/>
      <c r="CX13" s="385"/>
      <c r="CY13" s="385"/>
      <c r="CZ13" s="385"/>
      <c r="DA13" s="386"/>
      <c r="DB13" s="384">
        <v>11.8</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21653</v>
      </c>
      <c r="S14" s="469"/>
      <c r="T14" s="469"/>
      <c r="U14" s="469"/>
      <c r="V14" s="470"/>
      <c r="W14" s="377"/>
      <c r="X14" s="378"/>
      <c r="Y14" s="378"/>
      <c r="Z14" s="378"/>
      <c r="AA14" s="378"/>
      <c r="AB14" s="367"/>
      <c r="AC14" s="471">
        <v>2</v>
      </c>
      <c r="AD14" s="472"/>
      <c r="AE14" s="472"/>
      <c r="AF14" s="472"/>
      <c r="AG14" s="473"/>
      <c r="AH14" s="471">
        <v>1.8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49.4</v>
      </c>
      <c r="CU14" s="483"/>
      <c r="CV14" s="483"/>
      <c r="CW14" s="483"/>
      <c r="CX14" s="483"/>
      <c r="CY14" s="483"/>
      <c r="CZ14" s="483"/>
      <c r="DA14" s="484"/>
      <c r="DB14" s="482">
        <v>57.1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21274</v>
      </c>
      <c r="S15" s="469"/>
      <c r="T15" s="469"/>
      <c r="U15" s="469"/>
      <c r="V15" s="470"/>
      <c r="W15" s="403" t="s">
        <v>131</v>
      </c>
      <c r="X15" s="404"/>
      <c r="Y15" s="404"/>
      <c r="Z15" s="404"/>
      <c r="AA15" s="404"/>
      <c r="AB15" s="394"/>
      <c r="AC15" s="438">
        <v>5167</v>
      </c>
      <c r="AD15" s="439"/>
      <c r="AE15" s="439"/>
      <c r="AF15" s="439"/>
      <c r="AG15" s="478"/>
      <c r="AH15" s="438">
        <v>5465</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2620614</v>
      </c>
      <c r="BO15" s="351"/>
      <c r="BP15" s="351"/>
      <c r="BQ15" s="351"/>
      <c r="BR15" s="351"/>
      <c r="BS15" s="351"/>
      <c r="BT15" s="351"/>
      <c r="BU15" s="352"/>
      <c r="BV15" s="350">
        <v>2535526</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48.4</v>
      </c>
      <c r="AD16" s="472"/>
      <c r="AE16" s="472"/>
      <c r="AF16" s="472"/>
      <c r="AG16" s="473"/>
      <c r="AH16" s="471">
        <v>48.9</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4794897</v>
      </c>
      <c r="BO16" s="388"/>
      <c r="BP16" s="388"/>
      <c r="BQ16" s="388"/>
      <c r="BR16" s="388"/>
      <c r="BS16" s="388"/>
      <c r="BT16" s="388"/>
      <c r="BU16" s="389"/>
      <c r="BV16" s="387">
        <v>4795437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5301</v>
      </c>
      <c r="AD17" s="439"/>
      <c r="AE17" s="439"/>
      <c r="AF17" s="439"/>
      <c r="AG17" s="478"/>
      <c r="AH17" s="438">
        <v>5507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3340534</v>
      </c>
      <c r="BO17" s="388"/>
      <c r="BP17" s="388"/>
      <c r="BQ17" s="388"/>
      <c r="BR17" s="388"/>
      <c r="BS17" s="388"/>
      <c r="BT17" s="388"/>
      <c r="BU17" s="389"/>
      <c r="BV17" s="387">
        <v>3221651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117.01</v>
      </c>
      <c r="M18" s="500"/>
      <c r="N18" s="500"/>
      <c r="O18" s="500"/>
      <c r="P18" s="500"/>
      <c r="Q18" s="500"/>
      <c r="R18" s="501"/>
      <c r="S18" s="501"/>
      <c r="T18" s="501"/>
      <c r="U18" s="501"/>
      <c r="V18" s="502"/>
      <c r="W18" s="405"/>
      <c r="X18" s="406"/>
      <c r="Y18" s="406"/>
      <c r="Z18" s="406"/>
      <c r="AA18" s="406"/>
      <c r="AB18" s="397"/>
      <c r="AC18" s="503">
        <v>49.6</v>
      </c>
      <c r="AD18" s="504"/>
      <c r="AE18" s="504"/>
      <c r="AF18" s="504"/>
      <c r="AG18" s="505"/>
      <c r="AH18" s="503">
        <v>49.3</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5521178</v>
      </c>
      <c r="BO18" s="388"/>
      <c r="BP18" s="388"/>
      <c r="BQ18" s="388"/>
      <c r="BR18" s="388"/>
      <c r="BS18" s="388"/>
      <c r="BT18" s="388"/>
      <c r="BU18" s="389"/>
      <c r="BV18" s="387">
        <v>5483390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177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7340551</v>
      </c>
      <c r="BO19" s="388"/>
      <c r="BP19" s="388"/>
      <c r="BQ19" s="388"/>
      <c r="BR19" s="388"/>
      <c r="BS19" s="388"/>
      <c r="BT19" s="388"/>
      <c r="BU19" s="389"/>
      <c r="BV19" s="387">
        <v>7474883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7508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6557989</v>
      </c>
      <c r="BO23" s="388"/>
      <c r="BP23" s="388"/>
      <c r="BQ23" s="388"/>
      <c r="BR23" s="388"/>
      <c r="BS23" s="388"/>
      <c r="BT23" s="388"/>
      <c r="BU23" s="389"/>
      <c r="BV23" s="387">
        <v>6730445</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7350</v>
      </c>
      <c r="R24" s="439"/>
      <c r="S24" s="439"/>
      <c r="T24" s="439"/>
      <c r="U24" s="439"/>
      <c r="V24" s="478"/>
      <c r="W24" s="533"/>
      <c r="X24" s="521"/>
      <c r="Y24" s="522"/>
      <c r="Z24" s="437" t="s">
        <v>155</v>
      </c>
      <c r="AA24" s="417"/>
      <c r="AB24" s="417"/>
      <c r="AC24" s="417"/>
      <c r="AD24" s="417"/>
      <c r="AE24" s="417"/>
      <c r="AF24" s="417"/>
      <c r="AG24" s="418"/>
      <c r="AH24" s="438">
        <v>153</v>
      </c>
      <c r="AI24" s="439"/>
      <c r="AJ24" s="439"/>
      <c r="AK24" s="439"/>
      <c r="AL24" s="478"/>
      <c r="AM24" s="438">
        <v>456858</v>
      </c>
      <c r="AN24" s="439"/>
      <c r="AO24" s="439"/>
      <c r="AP24" s="439"/>
      <c r="AQ24" s="439"/>
      <c r="AR24" s="478"/>
      <c r="AS24" s="438">
        <v>2986</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6019426</v>
      </c>
      <c r="BO24" s="388"/>
      <c r="BP24" s="388"/>
      <c r="BQ24" s="388"/>
      <c r="BR24" s="388"/>
      <c r="BS24" s="388"/>
      <c r="BT24" s="388"/>
      <c r="BU24" s="389"/>
      <c r="BV24" s="387">
        <v>6131258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6390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538701</v>
      </c>
      <c r="BO25" s="351"/>
      <c r="BP25" s="351"/>
      <c r="BQ25" s="351"/>
      <c r="BR25" s="351"/>
      <c r="BS25" s="351"/>
      <c r="BT25" s="351"/>
      <c r="BU25" s="352"/>
      <c r="BV25" s="350">
        <v>698331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5490</v>
      </c>
      <c r="R26" s="439"/>
      <c r="S26" s="439"/>
      <c r="T26" s="439"/>
      <c r="U26" s="439"/>
      <c r="V26" s="478"/>
      <c r="W26" s="533"/>
      <c r="X26" s="521"/>
      <c r="Y26" s="522"/>
      <c r="Z26" s="437" t="s">
        <v>161</v>
      </c>
      <c r="AA26" s="543"/>
      <c r="AB26" s="543"/>
      <c r="AC26" s="543"/>
      <c r="AD26" s="543"/>
      <c r="AE26" s="543"/>
      <c r="AF26" s="543"/>
      <c r="AG26" s="544"/>
      <c r="AH26" s="438">
        <v>16</v>
      </c>
      <c r="AI26" s="439"/>
      <c r="AJ26" s="439"/>
      <c r="AK26" s="439"/>
      <c r="AL26" s="478"/>
      <c r="AM26" s="438">
        <v>42032</v>
      </c>
      <c r="AN26" s="439"/>
      <c r="AO26" s="439"/>
      <c r="AP26" s="439"/>
      <c r="AQ26" s="439"/>
      <c r="AR26" s="478"/>
      <c r="AS26" s="438">
        <v>2627</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3860</v>
      </c>
      <c r="R27" s="439"/>
      <c r="S27" s="439"/>
      <c r="T27" s="439"/>
      <c r="U27" s="439"/>
      <c r="V27" s="478"/>
      <c r="W27" s="533"/>
      <c r="X27" s="521"/>
      <c r="Y27" s="522"/>
      <c r="Z27" s="437" t="s">
        <v>164</v>
      </c>
      <c r="AA27" s="417"/>
      <c r="AB27" s="417"/>
      <c r="AC27" s="417"/>
      <c r="AD27" s="417"/>
      <c r="AE27" s="417"/>
      <c r="AF27" s="417"/>
      <c r="AG27" s="418"/>
      <c r="AH27" s="438">
        <v>3</v>
      </c>
      <c r="AI27" s="439"/>
      <c r="AJ27" s="439"/>
      <c r="AK27" s="439"/>
      <c r="AL27" s="478"/>
      <c r="AM27" s="438">
        <v>12783</v>
      </c>
      <c r="AN27" s="439"/>
      <c r="AO27" s="439"/>
      <c r="AP27" s="439"/>
      <c r="AQ27" s="439"/>
      <c r="AR27" s="478"/>
      <c r="AS27" s="438">
        <v>4261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358000</v>
      </c>
      <c r="BO27" s="557"/>
      <c r="BP27" s="557"/>
      <c r="BQ27" s="557"/>
      <c r="BR27" s="557"/>
      <c r="BS27" s="557"/>
      <c r="BT27" s="557"/>
      <c r="BU27" s="558"/>
      <c r="BV27" s="556">
        <v>458000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3420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2342470</v>
      </c>
      <c r="BO28" s="351"/>
      <c r="BP28" s="351"/>
      <c r="BQ28" s="351"/>
      <c r="BR28" s="351"/>
      <c r="BS28" s="351"/>
      <c r="BT28" s="351"/>
      <c r="BU28" s="352"/>
      <c r="BV28" s="350">
        <v>2181410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11</v>
      </c>
      <c r="M29" s="439"/>
      <c r="N29" s="439"/>
      <c r="O29" s="439"/>
      <c r="P29" s="478"/>
      <c r="Q29" s="438">
        <v>3220</v>
      </c>
      <c r="R29" s="439"/>
      <c r="S29" s="439"/>
      <c r="T29" s="439"/>
      <c r="U29" s="439"/>
      <c r="V29" s="478"/>
      <c r="W29" s="534"/>
      <c r="X29" s="535"/>
      <c r="Y29" s="536"/>
      <c r="Z29" s="437" t="s">
        <v>171</v>
      </c>
      <c r="AA29" s="417"/>
      <c r="AB29" s="417"/>
      <c r="AC29" s="417"/>
      <c r="AD29" s="417"/>
      <c r="AE29" s="417"/>
      <c r="AF29" s="417"/>
      <c r="AG29" s="418"/>
      <c r="AH29" s="438">
        <v>156</v>
      </c>
      <c r="AI29" s="439"/>
      <c r="AJ29" s="439"/>
      <c r="AK29" s="439"/>
      <c r="AL29" s="478"/>
      <c r="AM29" s="438">
        <v>469641</v>
      </c>
      <c r="AN29" s="439"/>
      <c r="AO29" s="439"/>
      <c r="AP29" s="439"/>
      <c r="AQ29" s="439"/>
      <c r="AR29" s="478"/>
      <c r="AS29" s="438">
        <v>3011</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106660</v>
      </c>
      <c r="BO29" s="388"/>
      <c r="BP29" s="388"/>
      <c r="BQ29" s="388"/>
      <c r="BR29" s="388"/>
      <c r="BS29" s="388"/>
      <c r="BT29" s="388"/>
      <c r="BU29" s="389"/>
      <c r="BV29" s="387">
        <v>106120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95.6</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1665712</v>
      </c>
      <c r="BO30" s="557"/>
      <c r="BP30" s="557"/>
      <c r="BQ30" s="557"/>
      <c r="BR30" s="557"/>
      <c r="BS30" s="557"/>
      <c r="BT30" s="557"/>
      <c r="BU30" s="558"/>
      <c r="BV30" s="556">
        <v>1380450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交通災害共済事業特別会計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IF('各会計、関係団体の財政状況及び健全化判断比率'!B32="","",'各会計、関係団体の財政状況及び健全化判断比率'!B32)</f>
        <v>病院事業会計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IF('各会計、関係団体の財政状況及び健全化判断比率'!B34="","",'各会計、関係団体の財政状況及び健全化判断比率'!B34)</f>
        <v>簡易水道特別会計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中濃地域広域行政事務組合（一般会計）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21</v>
      </c>
      <c r="CP34" s="568"/>
      <c r="CQ34" s="569" t="str">
        <f>IF('各会計、関係団体の財政状況及び健全化判断比率'!BS7="","",'各会計、関係団体の財政状況及び健全化判断比率'!BS7)</f>
        <v>美濃市土地開発公社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国民健康保険特別会計</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IF('各会計、関係団体の財政状況及び健全化判断比率'!B33="","",'各会計、関係団体の財政状況及び健全化判断比率'!B33)</f>
        <v>上水道事業会計</v>
      </c>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IF('各会計、関係団体の財政状況及び健全化判断比率'!B35="","",'各会計、関係団体の財政状況及び健全化判断比率'!B35)</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中濃地域広域行政事務組合（介護保険事業特別会計）</v>
      </c>
      <c r="BZ35" s="569"/>
      <c r="CA35" s="569"/>
      <c r="CB35" s="569"/>
      <c r="CC35" s="569"/>
      <c r="CD35" s="569"/>
      <c r="CE35" s="569"/>
      <c r="CF35" s="569"/>
      <c r="CG35" s="569"/>
      <c r="CH35" s="569"/>
      <c r="CI35" s="569"/>
      <c r="CJ35" s="569"/>
      <c r="CK35" s="569"/>
      <c r="CL35" s="569"/>
      <c r="CM35" s="569"/>
      <c r="CN35" s="167"/>
      <c r="CO35" s="568">
        <f t="shared" ref="CO35:CO43" si="3">IF(CQ35="","",CO34+1)</f>
        <v>22</v>
      </c>
      <c r="CP35" s="568"/>
      <c r="CQ35" s="569" t="str">
        <f>IF('各会計、関係団体の財政状況及び健全化判断比率'!BS8="","",'各会計、関係団体の財政状況及び健全化判断比率'!BS8)</f>
        <v>株式会社にわか茶屋</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IF('各会計、関係団体の財政状況及び健全化判断比率'!B36="","",'各会計、関係団体の財政状況及び健全化判断比率'!B36)</f>
        <v>下水道特別会計</v>
      </c>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中濃地域広域行政事務組合（造林事業特別会計）</v>
      </c>
      <c r="BZ36" s="569"/>
      <c r="CA36" s="569"/>
      <c r="CB36" s="569"/>
      <c r="CC36" s="569"/>
      <c r="CD36" s="569"/>
      <c r="CE36" s="569"/>
      <c r="CF36" s="569"/>
      <c r="CG36" s="569"/>
      <c r="CH36" s="569"/>
      <c r="CI36" s="569"/>
      <c r="CJ36" s="569"/>
      <c r="CK36" s="569"/>
      <c r="CL36" s="569"/>
      <c r="CM36" s="569"/>
      <c r="CN36" s="167"/>
      <c r="CO36" s="568">
        <f t="shared" si="3"/>
        <v>23</v>
      </c>
      <c r="CP36" s="568"/>
      <c r="CQ36" s="569" t="str">
        <f>IF('各会計、関係団体の財政状況及び健全化判断比率'!BS9="","",'各会計、関係団体の財政状況及び健全化判断比率'!BS9)</f>
        <v>長良川鉄道株式会社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中濃地域広域行政事務組合（障害者総合支援事業特別会計）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15</v>
      </c>
      <c r="BX38" s="568"/>
      <c r="BY38" s="569" t="str">
        <f>IF('各会計、関係団体の財政状況及び健全化判断比率'!B72="","",'各会計、関係団体の財政状況及び健全化判断比率'!B72)</f>
        <v>中濃消防組合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16</v>
      </c>
      <c r="BX39" s="568"/>
      <c r="BY39" s="569" t="str">
        <f>IF('各会計、関係団体の財政状況及び健全化判断比率'!B73="","",'各会計、関係団体の財政状況及び健全化判断比率'!B73)</f>
        <v>岐阜県市町村職員退職手当組合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17</v>
      </c>
      <c r="BX40" s="568"/>
      <c r="BY40" s="569" t="str">
        <f>IF('各会計、関係団体の財政状況及び健全化判断比率'!B74="","",'各会計、関係団体の財政状況及び健全化判断比率'!B74)</f>
        <v>岐阜県市町村会館組合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18</v>
      </c>
      <c r="BX41" s="568"/>
      <c r="BY41" s="569" t="str">
        <f>IF('各会計、関係団体の財政状況及び健全化判断比率'!B75="","",'各会計、関係団体の財政状況及び健全化判断比率'!B75)</f>
        <v>中濃地域農業共済事務組合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19</v>
      </c>
      <c r="BX42" s="568"/>
      <c r="BY42" s="569" t="str">
        <f>IF('各会計、関係団体の財政状況及び健全化判断比率'!B76="","",'各会計、関係団体の財政状況及び健全化判断比率'!B76)</f>
        <v>岐阜地域児童発達支援センター組合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20</v>
      </c>
      <c r="BX43" s="568"/>
      <c r="BY43" s="569" t="str">
        <f>IF('各会計、関係団体の財政状況及び健全化判断比率'!B77="","",'各会計、関係団体の財政状況及び健全化判断比率'!B77)</f>
        <v>岐阜県後期高齢者医療広域連合（一般会計）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528</v>
      </c>
      <c r="D34" s="1154"/>
      <c r="E34" s="1155"/>
      <c r="F34" s="32">
        <v>40.83</v>
      </c>
      <c r="G34" s="33">
        <v>45.63</v>
      </c>
      <c r="H34" s="33">
        <v>50.88</v>
      </c>
      <c r="I34" s="33">
        <v>54.43</v>
      </c>
      <c r="J34" s="34">
        <v>40.58</v>
      </c>
      <c r="K34" s="22"/>
      <c r="L34" s="22"/>
      <c r="M34" s="22"/>
      <c r="N34" s="22"/>
      <c r="O34" s="22"/>
      <c r="P34" s="22"/>
    </row>
    <row r="35" spans="1:16" ht="39" customHeight="1">
      <c r="A35" s="22"/>
      <c r="B35" s="35"/>
      <c r="C35" s="1148" t="s">
        <v>529</v>
      </c>
      <c r="D35" s="1149"/>
      <c r="E35" s="1150"/>
      <c r="F35" s="36">
        <v>7.13</v>
      </c>
      <c r="G35" s="37">
        <v>11.86</v>
      </c>
      <c r="H35" s="37">
        <v>5.6</v>
      </c>
      <c r="I35" s="37">
        <v>6.71</v>
      </c>
      <c r="J35" s="38">
        <v>6.41</v>
      </c>
      <c r="K35" s="22"/>
      <c r="L35" s="22"/>
      <c r="M35" s="22"/>
      <c r="N35" s="22"/>
      <c r="O35" s="22"/>
      <c r="P35" s="22"/>
    </row>
    <row r="36" spans="1:16" ht="39" customHeight="1">
      <c r="A36" s="22"/>
      <c r="B36" s="35"/>
      <c r="C36" s="1148" t="s">
        <v>530</v>
      </c>
      <c r="D36" s="1149"/>
      <c r="E36" s="1150"/>
      <c r="F36" s="36">
        <v>5.79</v>
      </c>
      <c r="G36" s="37">
        <v>5.53</v>
      </c>
      <c r="H36" s="37">
        <v>5.65</v>
      </c>
      <c r="I36" s="37">
        <v>5.51</v>
      </c>
      <c r="J36" s="38">
        <v>5.35</v>
      </c>
      <c r="K36" s="22"/>
      <c r="L36" s="22"/>
      <c r="M36" s="22"/>
      <c r="N36" s="22"/>
      <c r="O36" s="22"/>
      <c r="P36" s="22"/>
    </row>
    <row r="37" spans="1:16" ht="39" customHeight="1">
      <c r="A37" s="22"/>
      <c r="B37" s="35"/>
      <c r="C37" s="1148" t="s">
        <v>531</v>
      </c>
      <c r="D37" s="1149"/>
      <c r="E37" s="1150"/>
      <c r="F37" s="36">
        <v>2.5299999999999998</v>
      </c>
      <c r="G37" s="37">
        <v>2.98</v>
      </c>
      <c r="H37" s="37">
        <v>2.59</v>
      </c>
      <c r="I37" s="37">
        <v>1.25</v>
      </c>
      <c r="J37" s="38">
        <v>2.4300000000000002</v>
      </c>
      <c r="K37" s="22"/>
      <c r="L37" s="22"/>
      <c r="M37" s="22"/>
      <c r="N37" s="22"/>
      <c r="O37" s="22"/>
      <c r="P37" s="22"/>
    </row>
    <row r="38" spans="1:16" ht="39" customHeight="1">
      <c r="A38" s="22"/>
      <c r="B38" s="35"/>
      <c r="C38" s="1148" t="s">
        <v>532</v>
      </c>
      <c r="D38" s="1149"/>
      <c r="E38" s="1150"/>
      <c r="F38" s="36">
        <v>0.27</v>
      </c>
      <c r="G38" s="37">
        <v>0.18</v>
      </c>
      <c r="H38" s="37">
        <v>0.18</v>
      </c>
      <c r="I38" s="37">
        <v>0.98</v>
      </c>
      <c r="J38" s="38">
        <v>0.25</v>
      </c>
      <c r="K38" s="22"/>
      <c r="L38" s="22"/>
      <c r="M38" s="22"/>
      <c r="N38" s="22"/>
      <c r="O38" s="22"/>
      <c r="P38" s="22"/>
    </row>
    <row r="39" spans="1:16" ht="39" customHeight="1">
      <c r="A39" s="22"/>
      <c r="B39" s="35"/>
      <c r="C39" s="1148" t="s">
        <v>533</v>
      </c>
      <c r="D39" s="1149"/>
      <c r="E39" s="1150"/>
      <c r="F39" s="36">
        <v>0.04</v>
      </c>
      <c r="G39" s="37">
        <v>0.02</v>
      </c>
      <c r="H39" s="37">
        <v>0.03</v>
      </c>
      <c r="I39" s="37">
        <v>0.04</v>
      </c>
      <c r="J39" s="38">
        <v>0.05</v>
      </c>
      <c r="K39" s="22"/>
      <c r="L39" s="22"/>
      <c r="M39" s="22"/>
      <c r="N39" s="22"/>
      <c r="O39" s="22"/>
      <c r="P39" s="22"/>
    </row>
    <row r="40" spans="1:16" ht="39" customHeight="1">
      <c r="A40" s="22"/>
      <c r="B40" s="35"/>
      <c r="C40" s="1148" t="s">
        <v>534</v>
      </c>
      <c r="D40" s="1149"/>
      <c r="E40" s="1150"/>
      <c r="F40" s="36">
        <v>0</v>
      </c>
      <c r="G40" s="37">
        <v>0</v>
      </c>
      <c r="H40" s="37">
        <v>0</v>
      </c>
      <c r="I40" s="37">
        <v>0</v>
      </c>
      <c r="J40" s="38">
        <v>0.02</v>
      </c>
      <c r="K40" s="22"/>
      <c r="L40" s="22"/>
      <c r="M40" s="22"/>
      <c r="N40" s="22"/>
      <c r="O40" s="22"/>
      <c r="P40" s="22"/>
    </row>
    <row r="41" spans="1:16" ht="39" customHeight="1">
      <c r="A41" s="22"/>
      <c r="B41" s="35"/>
      <c r="C41" s="1148" t="s">
        <v>535</v>
      </c>
      <c r="D41" s="1149"/>
      <c r="E41" s="1150"/>
      <c r="F41" s="36">
        <v>0</v>
      </c>
      <c r="G41" s="37">
        <v>0</v>
      </c>
      <c r="H41" s="37">
        <v>0</v>
      </c>
      <c r="I41" s="37">
        <v>0</v>
      </c>
      <c r="J41" s="38">
        <v>0</v>
      </c>
      <c r="K41" s="22"/>
      <c r="L41" s="22"/>
      <c r="M41" s="22"/>
      <c r="N41" s="22"/>
      <c r="O41" s="22"/>
      <c r="P41" s="22"/>
    </row>
    <row r="42" spans="1:16" ht="39" customHeight="1">
      <c r="A42" s="22"/>
      <c r="B42" s="39"/>
      <c r="C42" s="1148" t="s">
        <v>536</v>
      </c>
      <c r="D42" s="1149"/>
      <c r="E42" s="1150"/>
      <c r="F42" s="36" t="s">
        <v>482</v>
      </c>
      <c r="G42" s="37" t="s">
        <v>482</v>
      </c>
      <c r="H42" s="37" t="s">
        <v>482</v>
      </c>
      <c r="I42" s="37" t="s">
        <v>482</v>
      </c>
      <c r="J42" s="38" t="s">
        <v>482</v>
      </c>
      <c r="K42" s="22"/>
      <c r="L42" s="22"/>
      <c r="M42" s="22"/>
      <c r="N42" s="22"/>
      <c r="O42" s="22"/>
      <c r="P42" s="22"/>
    </row>
    <row r="43" spans="1:16" ht="39" customHeight="1" thickBot="1">
      <c r="A43" s="22"/>
      <c r="B43" s="40"/>
      <c r="C43" s="1151" t="s">
        <v>537</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952</v>
      </c>
      <c r="L45" s="60">
        <v>855</v>
      </c>
      <c r="M45" s="60">
        <v>829</v>
      </c>
      <c r="N45" s="60">
        <v>733</v>
      </c>
      <c r="O45" s="61">
        <v>680</v>
      </c>
      <c r="P45" s="48"/>
      <c r="Q45" s="48"/>
      <c r="R45" s="48"/>
      <c r="S45" s="48"/>
      <c r="T45" s="48"/>
      <c r="U45" s="48"/>
    </row>
    <row r="46" spans="1:21" ht="30.75" customHeight="1">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c r="A48" s="48"/>
      <c r="B48" s="1166"/>
      <c r="C48" s="1167"/>
      <c r="D48" s="62"/>
      <c r="E48" s="1158" t="s">
        <v>15</v>
      </c>
      <c r="F48" s="1158"/>
      <c r="G48" s="1158"/>
      <c r="H48" s="1158"/>
      <c r="I48" s="1158"/>
      <c r="J48" s="1159"/>
      <c r="K48" s="63">
        <v>882</v>
      </c>
      <c r="L48" s="64">
        <v>906</v>
      </c>
      <c r="M48" s="64">
        <v>957</v>
      </c>
      <c r="N48" s="64">
        <v>938</v>
      </c>
      <c r="O48" s="65">
        <v>938</v>
      </c>
      <c r="P48" s="48"/>
      <c r="Q48" s="48"/>
      <c r="R48" s="48"/>
      <c r="S48" s="48"/>
      <c r="T48" s="48"/>
      <c r="U48" s="48"/>
    </row>
    <row r="49" spans="1:21" ht="30.75" customHeight="1">
      <c r="A49" s="48"/>
      <c r="B49" s="1166"/>
      <c r="C49" s="1167"/>
      <c r="D49" s="62"/>
      <c r="E49" s="1158" t="s">
        <v>16</v>
      </c>
      <c r="F49" s="1158"/>
      <c r="G49" s="1158"/>
      <c r="H49" s="1158"/>
      <c r="I49" s="1158"/>
      <c r="J49" s="1159"/>
      <c r="K49" s="63">
        <v>52</v>
      </c>
      <c r="L49" s="64">
        <v>54</v>
      </c>
      <c r="M49" s="64">
        <v>53</v>
      </c>
      <c r="N49" s="64">
        <v>52</v>
      </c>
      <c r="O49" s="65">
        <v>49</v>
      </c>
      <c r="P49" s="48"/>
      <c r="Q49" s="48"/>
      <c r="R49" s="48"/>
      <c r="S49" s="48"/>
      <c r="T49" s="48"/>
      <c r="U49" s="48"/>
    </row>
    <row r="50" spans="1:21" ht="30.75" customHeight="1">
      <c r="A50" s="48"/>
      <c r="B50" s="1166"/>
      <c r="C50" s="1167"/>
      <c r="D50" s="62"/>
      <c r="E50" s="1158" t="s">
        <v>17</v>
      </c>
      <c r="F50" s="1158"/>
      <c r="G50" s="1158"/>
      <c r="H50" s="1158"/>
      <c r="I50" s="1158"/>
      <c r="J50" s="1159"/>
      <c r="K50" s="63">
        <v>6</v>
      </c>
      <c r="L50" s="64">
        <v>5</v>
      </c>
      <c r="M50" s="64">
        <v>5</v>
      </c>
      <c r="N50" s="64">
        <v>5</v>
      </c>
      <c r="O50" s="65">
        <v>5</v>
      </c>
      <c r="P50" s="48"/>
      <c r="Q50" s="48"/>
      <c r="R50" s="48"/>
      <c r="S50" s="48"/>
      <c r="T50" s="48"/>
      <c r="U50" s="48"/>
    </row>
    <row r="51" spans="1:21" ht="30.75" customHeight="1">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c r="A52" s="48"/>
      <c r="B52" s="1156" t="s">
        <v>19</v>
      </c>
      <c r="C52" s="1157"/>
      <c r="D52" s="66"/>
      <c r="E52" s="1158" t="s">
        <v>20</v>
      </c>
      <c r="F52" s="1158"/>
      <c r="G52" s="1158"/>
      <c r="H52" s="1158"/>
      <c r="I52" s="1158"/>
      <c r="J52" s="1159"/>
      <c r="K52" s="63">
        <v>1235</v>
      </c>
      <c r="L52" s="64">
        <v>1230</v>
      </c>
      <c r="M52" s="64">
        <v>1246</v>
      </c>
      <c r="N52" s="64">
        <v>1194</v>
      </c>
      <c r="O52" s="65">
        <v>1163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657</v>
      </c>
      <c r="L53" s="69">
        <v>590</v>
      </c>
      <c r="M53" s="69">
        <v>598</v>
      </c>
      <c r="N53" s="69">
        <v>534</v>
      </c>
      <c r="O53" s="70">
        <v>509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2" t="s">
        <v>24</v>
      </c>
      <c r="C41" s="1173"/>
      <c r="D41" s="81"/>
      <c r="E41" s="1178" t="s">
        <v>25</v>
      </c>
      <c r="F41" s="1178"/>
      <c r="G41" s="1178"/>
      <c r="H41" s="1179"/>
      <c r="I41" s="82">
        <v>7282</v>
      </c>
      <c r="J41" s="83">
        <v>7107</v>
      </c>
      <c r="K41" s="83">
        <v>6930</v>
      </c>
      <c r="L41" s="83">
        <v>6736</v>
      </c>
      <c r="M41" s="84">
        <v>6563</v>
      </c>
    </row>
    <row r="42" spans="2:13" ht="27.75" customHeight="1">
      <c r="B42" s="1174"/>
      <c r="C42" s="1175"/>
      <c r="D42" s="85"/>
      <c r="E42" s="1180" t="s">
        <v>26</v>
      </c>
      <c r="F42" s="1180"/>
      <c r="G42" s="1180"/>
      <c r="H42" s="1181"/>
      <c r="I42" s="86">
        <v>670</v>
      </c>
      <c r="J42" s="87">
        <v>635</v>
      </c>
      <c r="K42" s="87">
        <v>576</v>
      </c>
      <c r="L42" s="87">
        <v>273</v>
      </c>
      <c r="M42" s="88">
        <v>274</v>
      </c>
    </row>
    <row r="43" spans="2:13" ht="27.75" customHeight="1">
      <c r="B43" s="1174"/>
      <c r="C43" s="1175"/>
      <c r="D43" s="85"/>
      <c r="E43" s="1180" t="s">
        <v>27</v>
      </c>
      <c r="F43" s="1180"/>
      <c r="G43" s="1180"/>
      <c r="H43" s="1181"/>
      <c r="I43" s="86">
        <v>12510</v>
      </c>
      <c r="J43" s="87">
        <v>12206</v>
      </c>
      <c r="K43" s="87">
        <v>11889</v>
      </c>
      <c r="L43" s="87">
        <v>11260</v>
      </c>
      <c r="M43" s="88">
        <v>11047</v>
      </c>
    </row>
    <row r="44" spans="2:13" ht="27.75" customHeight="1">
      <c r="B44" s="1174"/>
      <c r="C44" s="1175"/>
      <c r="D44" s="85"/>
      <c r="E44" s="1180" t="s">
        <v>28</v>
      </c>
      <c r="F44" s="1180"/>
      <c r="G44" s="1180"/>
      <c r="H44" s="1181"/>
      <c r="I44" s="86">
        <v>341</v>
      </c>
      <c r="J44" s="87">
        <v>323</v>
      </c>
      <c r="K44" s="87">
        <v>307</v>
      </c>
      <c r="L44" s="87">
        <v>287</v>
      </c>
      <c r="M44" s="88">
        <v>254</v>
      </c>
    </row>
    <row r="45" spans="2:13" ht="27.75" customHeight="1">
      <c r="B45" s="1174"/>
      <c r="C45" s="1175"/>
      <c r="D45" s="85"/>
      <c r="E45" s="1180" t="s">
        <v>29</v>
      </c>
      <c r="F45" s="1180"/>
      <c r="G45" s="1180"/>
      <c r="H45" s="1181"/>
      <c r="I45" s="86">
        <v>1783</v>
      </c>
      <c r="J45" s="87">
        <v>1698</v>
      </c>
      <c r="K45" s="87">
        <v>2154</v>
      </c>
      <c r="L45" s="87">
        <v>2097</v>
      </c>
      <c r="M45" s="88">
        <v>2106</v>
      </c>
    </row>
    <row r="46" spans="2:13" ht="27.75" customHeight="1">
      <c r="B46" s="1174"/>
      <c r="C46" s="1175"/>
      <c r="D46" s="89"/>
      <c r="E46" s="1180" t="s">
        <v>30</v>
      </c>
      <c r="F46" s="1180"/>
      <c r="G46" s="1180"/>
      <c r="H46" s="1181"/>
      <c r="I46" s="86" t="s">
        <v>482</v>
      </c>
      <c r="J46" s="87" t="s">
        <v>482</v>
      </c>
      <c r="K46" s="87" t="s">
        <v>482</v>
      </c>
      <c r="L46" s="87" t="s">
        <v>482</v>
      </c>
      <c r="M46" s="88" t="s">
        <v>482</v>
      </c>
    </row>
    <row r="47" spans="2:13" ht="27.75" customHeight="1">
      <c r="B47" s="1174"/>
      <c r="C47" s="1175"/>
      <c r="D47" s="90"/>
      <c r="E47" s="1182" t="s">
        <v>31</v>
      </c>
      <c r="F47" s="1183"/>
      <c r="G47" s="1183"/>
      <c r="H47" s="1184"/>
      <c r="I47" s="86" t="s">
        <v>482</v>
      </c>
      <c r="J47" s="87" t="s">
        <v>482</v>
      </c>
      <c r="K47" s="87" t="s">
        <v>482</v>
      </c>
      <c r="L47" s="87" t="s">
        <v>482</v>
      </c>
      <c r="M47" s="88" t="s">
        <v>482</v>
      </c>
    </row>
    <row r="48" spans="2:13" ht="27.75" customHeight="1">
      <c r="B48" s="1174"/>
      <c r="C48" s="1175"/>
      <c r="D48" s="85"/>
      <c r="E48" s="1180" t="s">
        <v>32</v>
      </c>
      <c r="F48" s="1180"/>
      <c r="G48" s="1180"/>
      <c r="H48" s="1181"/>
      <c r="I48" s="86" t="s">
        <v>482</v>
      </c>
      <c r="J48" s="87" t="s">
        <v>482</v>
      </c>
      <c r="K48" s="87" t="s">
        <v>482</v>
      </c>
      <c r="L48" s="87" t="s">
        <v>482</v>
      </c>
      <c r="M48" s="88" t="s">
        <v>482</v>
      </c>
    </row>
    <row r="49" spans="2:13" ht="27.75" customHeight="1">
      <c r="B49" s="1176"/>
      <c r="C49" s="1177"/>
      <c r="D49" s="85"/>
      <c r="E49" s="1180" t="s">
        <v>33</v>
      </c>
      <c r="F49" s="1180"/>
      <c r="G49" s="1180"/>
      <c r="H49" s="1181"/>
      <c r="I49" s="86" t="s">
        <v>482</v>
      </c>
      <c r="J49" s="87" t="s">
        <v>482</v>
      </c>
      <c r="K49" s="87" t="s">
        <v>482</v>
      </c>
      <c r="L49" s="87" t="s">
        <v>482</v>
      </c>
      <c r="M49" s="88" t="s">
        <v>482</v>
      </c>
    </row>
    <row r="50" spans="2:13" ht="27.75" customHeight="1">
      <c r="B50" s="1185" t="s">
        <v>34</v>
      </c>
      <c r="C50" s="1186"/>
      <c r="D50" s="91"/>
      <c r="E50" s="1180" t="s">
        <v>35</v>
      </c>
      <c r="F50" s="1180"/>
      <c r="G50" s="1180"/>
      <c r="H50" s="1181"/>
      <c r="I50" s="86">
        <v>3339</v>
      </c>
      <c r="J50" s="87">
        <v>3459</v>
      </c>
      <c r="K50" s="87">
        <v>4036</v>
      </c>
      <c r="L50" s="87">
        <v>4283</v>
      </c>
      <c r="M50" s="88">
        <v>4781</v>
      </c>
    </row>
    <row r="51" spans="2:13" ht="27.75" customHeight="1">
      <c r="B51" s="1174"/>
      <c r="C51" s="1175"/>
      <c r="D51" s="85"/>
      <c r="E51" s="1180" t="s">
        <v>36</v>
      </c>
      <c r="F51" s="1180"/>
      <c r="G51" s="1180"/>
      <c r="H51" s="1181"/>
      <c r="I51" s="86">
        <v>3013</v>
      </c>
      <c r="J51" s="87">
        <v>2724</v>
      </c>
      <c r="K51" s="87">
        <v>2335</v>
      </c>
      <c r="L51" s="87">
        <v>2148</v>
      </c>
      <c r="M51" s="88">
        <v>1989</v>
      </c>
    </row>
    <row r="52" spans="2:13" ht="27.75" customHeight="1">
      <c r="B52" s="1176"/>
      <c r="C52" s="1177"/>
      <c r="D52" s="85"/>
      <c r="E52" s="1180" t="s">
        <v>37</v>
      </c>
      <c r="F52" s="1180"/>
      <c r="G52" s="1180"/>
      <c r="H52" s="1181"/>
      <c r="I52" s="86">
        <v>12113</v>
      </c>
      <c r="J52" s="87">
        <v>11878</v>
      </c>
      <c r="K52" s="87">
        <v>11581</v>
      </c>
      <c r="L52" s="87">
        <v>11419</v>
      </c>
      <c r="M52" s="88">
        <v>11063</v>
      </c>
    </row>
    <row r="53" spans="2:13" ht="27.75" customHeight="1" thickBot="1">
      <c r="B53" s="1187" t="s">
        <v>21</v>
      </c>
      <c r="C53" s="1188"/>
      <c r="D53" s="92"/>
      <c r="E53" s="1189" t="s">
        <v>38</v>
      </c>
      <c r="F53" s="1189"/>
      <c r="G53" s="1189"/>
      <c r="H53" s="1190"/>
      <c r="I53" s="93">
        <v>4122</v>
      </c>
      <c r="J53" s="94">
        <v>3910</v>
      </c>
      <c r="K53" s="94">
        <v>3904</v>
      </c>
      <c r="L53" s="94">
        <v>2803</v>
      </c>
      <c r="M53" s="95">
        <v>2411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43933</v>
      </c>
      <c r="E3" s="118"/>
      <c r="F3" s="119">
        <v>60245</v>
      </c>
      <c r="G3" s="120"/>
      <c r="H3" s="121"/>
    </row>
    <row r="4" spans="1:8">
      <c r="A4" s="122"/>
      <c r="B4" s="123"/>
      <c r="C4" s="124"/>
      <c r="D4" s="125">
        <v>31610</v>
      </c>
      <c r="E4" s="126"/>
      <c r="F4" s="127">
        <v>33678</v>
      </c>
      <c r="G4" s="128"/>
      <c r="H4" s="129"/>
    </row>
    <row r="5" spans="1:8">
      <c r="A5" s="110" t="s">
        <v>515</v>
      </c>
      <c r="B5" s="115"/>
      <c r="C5" s="116"/>
      <c r="D5" s="117">
        <v>47475</v>
      </c>
      <c r="E5" s="118"/>
      <c r="F5" s="119">
        <v>68386</v>
      </c>
      <c r="G5" s="120"/>
      <c r="H5" s="121"/>
    </row>
    <row r="6" spans="1:8">
      <c r="A6" s="122"/>
      <c r="B6" s="123"/>
      <c r="C6" s="124"/>
      <c r="D6" s="125">
        <v>17102</v>
      </c>
      <c r="E6" s="126"/>
      <c r="F6" s="127">
        <v>35121</v>
      </c>
      <c r="G6" s="128"/>
      <c r="H6" s="129"/>
    </row>
    <row r="7" spans="1:8">
      <c r="A7" s="110" t="s">
        <v>516</v>
      </c>
      <c r="B7" s="115"/>
      <c r="C7" s="116"/>
      <c r="D7" s="117">
        <v>33309</v>
      </c>
      <c r="E7" s="118"/>
      <c r="F7" s="119">
        <v>81305</v>
      </c>
      <c r="G7" s="120"/>
      <c r="H7" s="121"/>
    </row>
    <row r="8" spans="1:8">
      <c r="A8" s="122"/>
      <c r="B8" s="123"/>
      <c r="C8" s="124"/>
      <c r="D8" s="125">
        <v>16159</v>
      </c>
      <c r="E8" s="126"/>
      <c r="F8" s="127">
        <v>48720</v>
      </c>
      <c r="G8" s="128"/>
      <c r="H8" s="129"/>
    </row>
    <row r="9" spans="1:8">
      <c r="A9" s="110" t="s">
        <v>517</v>
      </c>
      <c r="B9" s="115"/>
      <c r="C9" s="116"/>
      <c r="D9" s="117">
        <v>37493</v>
      </c>
      <c r="E9" s="118"/>
      <c r="F9" s="119">
        <v>81768</v>
      </c>
      <c r="G9" s="120"/>
      <c r="H9" s="121"/>
    </row>
    <row r="10" spans="1:8">
      <c r="A10" s="122"/>
      <c r="B10" s="123"/>
      <c r="C10" s="124"/>
      <c r="D10" s="125">
        <v>28570</v>
      </c>
      <c r="E10" s="126"/>
      <c r="F10" s="127">
        <v>37917</v>
      </c>
      <c r="G10" s="128"/>
      <c r="H10" s="129"/>
    </row>
    <row r="11" spans="1:8">
      <c r="A11" s="110" t="s">
        <v>518</v>
      </c>
      <c r="B11" s="115"/>
      <c r="C11" s="116"/>
      <c r="D11" s="117">
        <v>38360</v>
      </c>
      <c r="E11" s="118"/>
      <c r="F11" s="119">
        <v>65876</v>
      </c>
      <c r="G11" s="120"/>
      <c r="H11" s="121"/>
    </row>
    <row r="12" spans="1:8">
      <c r="A12" s="122"/>
      <c r="B12" s="123"/>
      <c r="C12" s="130"/>
      <c r="D12" s="125">
        <v>21597</v>
      </c>
      <c r="E12" s="126"/>
      <c r="F12" s="127">
        <v>36484</v>
      </c>
      <c r="G12" s="128"/>
      <c r="H12" s="129"/>
    </row>
    <row r="13" spans="1:8">
      <c r="A13" s="110"/>
      <c r="B13" s="115"/>
      <c r="C13" s="131"/>
      <c r="D13" s="132">
        <v>40114</v>
      </c>
      <c r="E13" s="133"/>
      <c r="F13" s="134">
        <v>71516</v>
      </c>
      <c r="G13" s="135"/>
      <c r="H13" s="121"/>
    </row>
    <row r="14" spans="1:8">
      <c r="A14" s="122"/>
      <c r="B14" s="123"/>
      <c r="C14" s="124"/>
      <c r="D14" s="125">
        <v>23008</v>
      </c>
      <c r="E14" s="126"/>
      <c r="F14" s="127">
        <v>38384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7.13</v>
      </c>
      <c r="C19" s="136">
        <f>ROUND(VALUE(SUBSTITUTE(実質収支比率等に係る経年分析!G$48,"▲","-")),2)</f>
        <v>11.87</v>
      </c>
      <c r="D19" s="136">
        <f>ROUND(VALUE(SUBSTITUTE(実質収支比率等に係る経年分析!H$48,"▲","-")),2)</f>
        <v>5.6</v>
      </c>
      <c r="E19" s="136">
        <f>ROUND(VALUE(SUBSTITUTE(実質収支比率等に係る経年分析!I$48,"▲","-")),2)</f>
        <v>6.71</v>
      </c>
      <c r="F19" s="136">
        <f>ROUND(VALUE(SUBSTITUTE(実質収支比率等に係る経年分析!J$48,"▲","-")),2)</f>
        <v>6.41</v>
      </c>
    </row>
    <row r="20" spans="1:11">
      <c r="A20" s="136" t="s">
        <v>43</v>
      </c>
      <c r="B20" s="136">
        <f>ROUND(VALUE(SUBSTITUTE(実質収支比率等に係る経年分析!F$47,"▲","-")),2)</f>
        <v>25.98</v>
      </c>
      <c r="C20" s="136">
        <f>ROUND(VALUE(SUBSTITUTE(実質収支比率等に係る経年分析!G$47,"▲","-")),2)</f>
        <v>25.63</v>
      </c>
      <c r="D20" s="136">
        <f>ROUND(VALUE(SUBSTITUTE(実質収支比率等に係る経年分析!H$47,"▲","-")),2)</f>
        <v>33.979999999999997</v>
      </c>
      <c r="E20" s="136">
        <f>ROUND(VALUE(SUBSTITUTE(実質収支比率等に係る経年分析!I$47,"▲","-")),2)</f>
        <v>36.9</v>
      </c>
      <c r="F20" s="136">
        <f>ROUND(VALUE(SUBSTITUTE(実質収支比率等に係る経年分析!J$47,"▲","-")),2)</f>
        <v>40.049999999999997</v>
      </c>
    </row>
    <row r="21" spans="1:11">
      <c r="A21" s="136" t="s">
        <v>44</v>
      </c>
      <c r="B21" s="136">
        <f>IF(ISNUMBER(VALUE(SUBSTITUTE(実質収支比率等に係る経年分析!F$49,"▲","-"))),ROUND(VALUE(SUBSTITUTE(実質収支比率等に係る経年分析!F$49,"▲","-")),2),NA())</f>
        <v>-0.24</v>
      </c>
      <c r="C21" s="136">
        <f>IF(ISNUMBER(VALUE(SUBSTITUTE(実質収支比率等に係る経年分析!G$49,"▲","-"))),ROUND(VALUE(SUBSTITUTE(実質収支比率等に係る経年分析!G$49,"▲","-")),2),NA())</f>
        <v>4.97</v>
      </c>
      <c r="D21" s="136">
        <f>IF(ISNUMBER(VALUE(SUBSTITUTE(実質収支比率等に係る経年分析!H$49,"▲","-"))),ROUND(VALUE(SUBSTITUTE(実質収支比率等に係る経年分析!H$49,"▲","-")),2),NA())</f>
        <v>-3.8</v>
      </c>
      <c r="E21" s="136">
        <f>IF(ISNUMBER(VALUE(SUBSTITUTE(実質収支比率等に係る経年分析!I$49,"▲","-"))),ROUND(VALUE(SUBSTITUTE(実質収支比率等に係る経年分析!I$49,"▲","-")),2),NA())</f>
        <v>4.71</v>
      </c>
      <c r="F21" s="136">
        <f>IF(ISNUMBER(VALUE(SUBSTITUTE(実質収支比率等に係る経年分析!J$49,"▲","-"))),ROUND(VALUE(SUBSTITUTE(実質収支比率等に係る経年分析!J$49,"▲","-")),2),NA())</f>
        <v>2.38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交通災害共済事業特別会計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2.5299999999999998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2.4300000000000002</v>
      </c>
    </row>
    <row r="34" spans="1:16">
      <c r="A34" s="137" t="str">
        <f>IF(連結実質赤字比率に係る赤字・黒字の構成分析!C$36="",NA(),連結実質赤字比率に係る赤字・黒字の構成分析!C$36)</f>
        <v>上水道事業会計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6.41</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45.63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1235</v>
      </c>
      <c r="E42" s="138"/>
      <c r="F42" s="138"/>
      <c r="G42" s="138">
        <f>'実質公債費比率（分子）の構造'!L$52</f>
        <v>1230</v>
      </c>
      <c r="H42" s="138"/>
      <c r="I42" s="138"/>
      <c r="J42" s="138">
        <f>'実質公債費比率（分子）の構造'!M$52</f>
        <v>1246</v>
      </c>
      <c r="K42" s="138"/>
      <c r="L42" s="138"/>
      <c r="M42" s="138">
        <f>'実質公債費比率（分子）の構造'!N$52</f>
        <v>1194</v>
      </c>
      <c r="N42" s="138"/>
      <c r="O42" s="138"/>
      <c r="P42" s="138">
        <f>'実質公債費比率（分子）の構造'!O$52</f>
        <v>1163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v>
      </c>
      <c r="C44" s="138"/>
      <c r="D44" s="138"/>
      <c r="E44" s="138">
        <f>'実質公債費比率（分子）の構造'!L$50</f>
        <v>5</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c r="A45" s="138" t="s">
        <v>54</v>
      </c>
      <c r="B45" s="138">
        <f>'実質公債費比率（分子）の構造'!K$49</f>
        <v>52</v>
      </c>
      <c r="C45" s="138"/>
      <c r="D45" s="138"/>
      <c r="E45" s="138">
        <f>'実質公債費比率（分子）の構造'!L$49</f>
        <v>54</v>
      </c>
      <c r="F45" s="138"/>
      <c r="G45" s="138"/>
      <c r="H45" s="138">
        <f>'実質公債費比率（分子）の構造'!M$49</f>
        <v>53</v>
      </c>
      <c r="I45" s="138"/>
      <c r="J45" s="138"/>
      <c r="K45" s="138">
        <f>'実質公債費比率（分子）の構造'!N$49</f>
        <v>52</v>
      </c>
      <c r="L45" s="138"/>
      <c r="M45" s="138"/>
      <c r="N45" s="138">
        <f>'実質公債費比率（分子）の構造'!O$49</f>
        <v>49</v>
      </c>
      <c r="O45" s="138"/>
      <c r="P45" s="138"/>
    </row>
    <row r="46" spans="1:16">
      <c r="A46" s="138" t="s">
        <v>55</v>
      </c>
      <c r="B46" s="138">
        <f>'実質公債費比率（分子）の構造'!K$48</f>
        <v>882</v>
      </c>
      <c r="C46" s="138"/>
      <c r="D46" s="138"/>
      <c r="E46" s="138">
        <f>'実質公債費比率（分子）の構造'!L$48</f>
        <v>906</v>
      </c>
      <c r="F46" s="138"/>
      <c r="G46" s="138"/>
      <c r="H46" s="138">
        <f>'実質公債費比率（分子）の構造'!M$48</f>
        <v>957</v>
      </c>
      <c r="I46" s="138"/>
      <c r="J46" s="138"/>
      <c r="K46" s="138">
        <f>'実質公債費比率（分子）の構造'!N$48</f>
        <v>938</v>
      </c>
      <c r="L46" s="138"/>
      <c r="M46" s="138"/>
      <c r="N46" s="138">
        <f>'実質公債費比率（分子）の構造'!O$48</f>
        <v>938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952</v>
      </c>
      <c r="C49" s="138"/>
      <c r="D49" s="138"/>
      <c r="E49" s="138">
        <f>'実質公債費比率（分子）の構造'!L$45</f>
        <v>855</v>
      </c>
      <c r="F49" s="138"/>
      <c r="G49" s="138"/>
      <c r="H49" s="138">
        <f>'実質公債費比率（分子）の構造'!M$45</f>
        <v>829</v>
      </c>
      <c r="I49" s="138"/>
      <c r="J49" s="138"/>
      <c r="K49" s="138">
        <f>'実質公債費比率（分子）の構造'!N$45</f>
        <v>733</v>
      </c>
      <c r="L49" s="138"/>
      <c r="M49" s="138"/>
      <c r="N49" s="138">
        <f>'実質公債費比率（分子）の構造'!O$45</f>
        <v>680</v>
      </c>
      <c r="O49" s="138"/>
      <c r="P49" s="138"/>
    </row>
    <row r="50" spans="1:16">
      <c r="A50" s="138" t="s">
        <v>59</v>
      </c>
      <c r="B50" s="138" t="e">
        <f>NA()</f>
        <v>#N/A</v>
      </c>
      <c r="C50" s="138">
        <f>IF(ISNUMBER('実質公債費比率（分子）の構造'!K$53),'実質公債費比率（分子）の構造'!K$53,NA())</f>
        <v>657</v>
      </c>
      <c r="D50" s="138" t="e">
        <f>NA()</f>
        <v>#N/A</v>
      </c>
      <c r="E50" s="138" t="e">
        <f>NA()</f>
        <v>#N/A</v>
      </c>
      <c r="F50" s="138">
        <f>IF(ISNUMBER('実質公債費比率（分子）の構造'!L$53),'実質公債費比率（分子）の構造'!L$53,NA())</f>
        <v>590</v>
      </c>
      <c r="G50" s="138" t="e">
        <f>NA()</f>
        <v>#N/A</v>
      </c>
      <c r="H50" s="138" t="e">
        <f>NA()</f>
        <v>#N/A</v>
      </c>
      <c r="I50" s="138">
        <f>IF(ISNUMBER('実質公債費比率（分子）の構造'!M$53),'実質公債費比率（分子）の構造'!M$53,NA())</f>
        <v>598</v>
      </c>
      <c r="J50" s="138" t="e">
        <f>NA()</f>
        <v>#N/A</v>
      </c>
      <c r="K50" s="138" t="e">
        <f>NA()</f>
        <v>#N/A</v>
      </c>
      <c r="L50" s="138">
        <f>IF(ISNUMBER('実質公債費比率（分子）の構造'!N$53),'実質公債費比率（分子）の構造'!N$53,NA())</f>
        <v>534</v>
      </c>
      <c r="M50" s="138" t="e">
        <f>NA()</f>
        <v>#N/A</v>
      </c>
      <c r="N50" s="138" t="e">
        <f>NA()</f>
        <v>#N/A</v>
      </c>
      <c r="O50" s="138">
        <f>IF(ISNUMBER('実質公債費比率（分子）の構造'!O$53),'実質公債費比率（分子）の構造'!O$53,NA())</f>
        <v>509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12113</v>
      </c>
      <c r="E56" s="137"/>
      <c r="F56" s="137"/>
      <c r="G56" s="137">
        <f>'将来負担比率（分子）の構造'!J$52</f>
        <v>11878</v>
      </c>
      <c r="H56" s="137"/>
      <c r="I56" s="137"/>
      <c r="J56" s="137">
        <f>'将来負担比率（分子）の構造'!K$52</f>
        <v>11581</v>
      </c>
      <c r="K56" s="137"/>
      <c r="L56" s="137"/>
      <c r="M56" s="137">
        <f>'将来負担比率（分子）の構造'!L$52</f>
        <v>11419</v>
      </c>
      <c r="N56" s="137"/>
      <c r="O56" s="137"/>
      <c r="P56" s="137">
        <f>'将来負担比率（分子）の構造'!M$52</f>
        <v>11063</v>
      </c>
    </row>
    <row r="57" spans="1:16">
      <c r="A57" s="137" t="s">
        <v>36</v>
      </c>
      <c r="B57" s="137"/>
      <c r="C57" s="137"/>
      <c r="D57" s="137">
        <f>'将来負担比率（分子）の構造'!I$51</f>
        <v>3013</v>
      </c>
      <c r="E57" s="137"/>
      <c r="F57" s="137"/>
      <c r="G57" s="137">
        <f>'将来負担比率（分子）の構造'!J$51</f>
        <v>2724</v>
      </c>
      <c r="H57" s="137"/>
      <c r="I57" s="137"/>
      <c r="J57" s="137">
        <f>'将来負担比率（分子）の構造'!K$51</f>
        <v>2335</v>
      </c>
      <c r="K57" s="137"/>
      <c r="L57" s="137"/>
      <c r="M57" s="137">
        <f>'将来負担比率（分子）の構造'!L$51</f>
        <v>2148</v>
      </c>
      <c r="N57" s="137"/>
      <c r="O57" s="137"/>
      <c r="P57" s="137">
        <f>'将来負担比率（分子）の構造'!M$51</f>
        <v>1989</v>
      </c>
    </row>
    <row r="58" spans="1:16">
      <c r="A58" s="137" t="s">
        <v>35</v>
      </c>
      <c r="B58" s="137"/>
      <c r="C58" s="137"/>
      <c r="D58" s="137">
        <f>'将来負担比率（分子）の構造'!I$50</f>
        <v>3339</v>
      </c>
      <c r="E58" s="137"/>
      <c r="F58" s="137"/>
      <c r="G58" s="137">
        <f>'将来負担比率（分子）の構造'!J$50</f>
        <v>3459</v>
      </c>
      <c r="H58" s="137"/>
      <c r="I58" s="137"/>
      <c r="J58" s="137">
        <f>'将来負担比率（分子）の構造'!K$50</f>
        <v>4036</v>
      </c>
      <c r="K58" s="137"/>
      <c r="L58" s="137"/>
      <c r="M58" s="137">
        <f>'将来負担比率（分子）の構造'!L$50</f>
        <v>4283</v>
      </c>
      <c r="N58" s="137"/>
      <c r="O58" s="137"/>
      <c r="P58" s="137">
        <f>'将来負担比率（分子）の構造'!M$50</f>
        <v>4781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1783</v>
      </c>
      <c r="C62" s="137"/>
      <c r="D62" s="137"/>
      <c r="E62" s="137">
        <f>'将来負担比率（分子）の構造'!J$45</f>
        <v>1698</v>
      </c>
      <c r="F62" s="137"/>
      <c r="G62" s="137"/>
      <c r="H62" s="137">
        <f>'将来負担比率（分子）の構造'!K$45</f>
        <v>2154</v>
      </c>
      <c r="I62" s="137"/>
      <c r="J62" s="137"/>
      <c r="K62" s="137">
        <f>'将来負担比率（分子）の構造'!L$45</f>
        <v>2097</v>
      </c>
      <c r="L62" s="137"/>
      <c r="M62" s="137"/>
      <c r="N62" s="137">
        <f>'将来負担比率（分子）の構造'!M$45</f>
        <v>2106</v>
      </c>
      <c r="O62" s="137"/>
      <c r="P62" s="137"/>
    </row>
    <row r="63" spans="1:16">
      <c r="A63" s="137" t="s">
        <v>28</v>
      </c>
      <c r="B63" s="137">
        <f>'将来負担比率（分子）の構造'!I$44</f>
        <v>341</v>
      </c>
      <c r="C63" s="137"/>
      <c r="D63" s="137"/>
      <c r="E63" s="137">
        <f>'将来負担比率（分子）の構造'!J$44</f>
        <v>323</v>
      </c>
      <c r="F63" s="137"/>
      <c r="G63" s="137"/>
      <c r="H63" s="137">
        <f>'将来負担比率（分子）の構造'!K$44</f>
        <v>307</v>
      </c>
      <c r="I63" s="137"/>
      <c r="J63" s="137"/>
      <c r="K63" s="137">
        <f>'将来負担比率（分子）の構造'!L$44</f>
        <v>287</v>
      </c>
      <c r="L63" s="137"/>
      <c r="M63" s="137"/>
      <c r="N63" s="137">
        <f>'将来負担比率（分子）の構造'!M$44</f>
        <v>254</v>
      </c>
      <c r="O63" s="137"/>
      <c r="P63" s="137"/>
    </row>
    <row r="64" spans="1:16">
      <c r="A64" s="137" t="s">
        <v>27</v>
      </c>
      <c r="B64" s="137">
        <f>'将来負担比率（分子）の構造'!I$43</f>
        <v>12510</v>
      </c>
      <c r="C64" s="137"/>
      <c r="D64" s="137"/>
      <c r="E64" s="137">
        <f>'将来負担比率（分子）の構造'!J$43</f>
        <v>12206</v>
      </c>
      <c r="F64" s="137"/>
      <c r="G64" s="137"/>
      <c r="H64" s="137">
        <f>'将来負担比率（分子）の構造'!K$43</f>
        <v>11889</v>
      </c>
      <c r="I64" s="137"/>
      <c r="J64" s="137"/>
      <c r="K64" s="137">
        <f>'将来負担比率（分子）の構造'!L$43</f>
        <v>11260</v>
      </c>
      <c r="L64" s="137"/>
      <c r="M64" s="137"/>
      <c r="N64" s="137">
        <f>'将来負担比率（分子）の構造'!M$43</f>
        <v>11047</v>
      </c>
      <c r="O64" s="137"/>
      <c r="P64" s="137"/>
    </row>
    <row r="65" spans="1:16">
      <c r="A65" s="137" t="s">
        <v>26</v>
      </c>
      <c r="B65" s="137">
        <f>'将来負担比率（分子）の構造'!I$42</f>
        <v>670</v>
      </c>
      <c r="C65" s="137"/>
      <c r="D65" s="137"/>
      <c r="E65" s="137">
        <f>'将来負担比率（分子）の構造'!J$42</f>
        <v>635</v>
      </c>
      <c r="F65" s="137"/>
      <c r="G65" s="137"/>
      <c r="H65" s="137">
        <f>'将来負担比率（分子）の構造'!K$42</f>
        <v>576</v>
      </c>
      <c r="I65" s="137"/>
      <c r="J65" s="137"/>
      <c r="K65" s="137">
        <f>'将来負担比率（分子）の構造'!L$42</f>
        <v>273</v>
      </c>
      <c r="L65" s="137"/>
      <c r="M65" s="137"/>
      <c r="N65" s="137">
        <f>'将来負担比率（分子）の構造'!M$42</f>
        <v>274</v>
      </c>
      <c r="O65" s="137"/>
      <c r="P65" s="137"/>
    </row>
    <row r="66" spans="1:16">
      <c r="A66" s="137" t="s">
        <v>25</v>
      </c>
      <c r="B66" s="137">
        <f>'将来負担比率（分子）の構造'!I$41</f>
        <v>7282</v>
      </c>
      <c r="C66" s="137"/>
      <c r="D66" s="137"/>
      <c r="E66" s="137">
        <f>'将来負担比率（分子）の構造'!J$41</f>
        <v>7107</v>
      </c>
      <c r="F66" s="137"/>
      <c r="G66" s="137"/>
      <c r="H66" s="137">
        <f>'将来負担比率（分子）の構造'!K$41</f>
        <v>6930</v>
      </c>
      <c r="I66" s="137"/>
      <c r="J66" s="137"/>
      <c r="K66" s="137">
        <f>'将来負担比率（分子）の構造'!L$41</f>
        <v>6736</v>
      </c>
      <c r="L66" s="137"/>
      <c r="M66" s="137"/>
      <c r="N66" s="137">
        <f>'将来負担比率（分子）の構造'!M$41</f>
        <v>6563</v>
      </c>
      <c r="O66" s="137"/>
      <c r="P66" s="137"/>
    </row>
    <row r="67" spans="1:16">
      <c r="A67" s="137" t="s">
        <v>63</v>
      </c>
      <c r="B67" s="137" t="e">
        <f>NA()</f>
        <v>#N/A</v>
      </c>
      <c r="C67" s="137">
        <f>IF(ISNUMBER('将来負担比率（分子）の構造'!I$53), IF('将来負担比率（分子）の構造'!I$53 &lt; 0, 0, '将来負担比率（分子）の構造'!I$53), NA())</f>
        <v>4122</v>
      </c>
      <c r="D67" s="137" t="e">
        <f>NA()</f>
        <v>#N/A</v>
      </c>
      <c r="E67" s="137" t="e">
        <f>NA()</f>
        <v>#N/A</v>
      </c>
      <c r="F67" s="137">
        <f>IF(ISNUMBER('将来負担比率（分子）の構造'!J$53), IF('将来負担比率（分子）の構造'!J$53 &lt; 0, 0, '将来負担比率（分子）の構造'!J$53), NA())</f>
        <v>3910</v>
      </c>
      <c r="G67" s="137" t="e">
        <f>NA()</f>
        <v>#N/A</v>
      </c>
      <c r="H67" s="137" t="e">
        <f>NA()</f>
        <v>#N/A</v>
      </c>
      <c r="I67" s="137">
        <f>IF(ISNUMBER('将来負担比率（分子）の構造'!K$53), IF('将来負担比率（分子）の構造'!K$53 &lt; 0, 0, '将来負担比率（分子）の構造'!K$53), NA())</f>
        <v>3904</v>
      </c>
      <c r="J67" s="137" t="e">
        <f>NA()</f>
        <v>#N/A</v>
      </c>
      <c r="K67" s="137" t="e">
        <f>NA()</f>
        <v>#N/A</v>
      </c>
      <c r="L67" s="137">
        <f>IF(ISNUMBER('将来負担比率（分子）の構造'!L$53), IF('将来負担比率（分子）の構造'!L$53 &lt; 0, 0, '将来負担比率（分子）の構造'!L$53), NA())</f>
        <v>2803</v>
      </c>
      <c r="M67" s="137" t="e">
        <f>NA()</f>
        <v>#N/A</v>
      </c>
      <c r="N67" s="137" t="e">
        <f>NA()</f>
        <v>#N/A</v>
      </c>
      <c r="O67" s="137">
        <f>IF(ISNUMBER('将来負担比率（分子）の構造'!M$53), IF('将来負担比率（分子）の構造'!M$53 &lt; 0, 0, '将来負担比率（分子）の構造'!M$53), NA())</f>
        <v>2411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2980282</v>
      </c>
      <c r="S5" s="585"/>
      <c r="T5" s="585"/>
      <c r="U5" s="585"/>
      <c r="V5" s="585"/>
      <c r="W5" s="585"/>
      <c r="X5" s="585"/>
      <c r="Y5" s="586"/>
      <c r="Z5" s="587">
        <v>30.8</v>
      </c>
      <c r="AA5" s="587"/>
      <c r="AB5" s="587"/>
      <c r="AC5" s="587"/>
      <c r="AD5" s="588">
        <v>2818781</v>
      </c>
      <c r="AE5" s="588"/>
      <c r="AF5" s="588"/>
      <c r="AG5" s="588"/>
      <c r="AH5" s="588"/>
      <c r="AI5" s="588"/>
      <c r="AJ5" s="588"/>
      <c r="AK5" s="588"/>
      <c r="AL5" s="589">
        <v>50.6</v>
      </c>
      <c r="AM5" s="590"/>
      <c r="AN5" s="590"/>
      <c r="AO5" s="591"/>
      <c r="AP5" s="581" t="s">
        <v>210</v>
      </c>
      <c r="AQ5" s="582"/>
      <c r="AR5" s="582"/>
      <c r="AS5" s="582"/>
      <c r="AT5" s="582"/>
      <c r="AU5" s="582"/>
      <c r="AV5" s="582"/>
      <c r="AW5" s="582"/>
      <c r="AX5" s="582"/>
      <c r="AY5" s="582"/>
      <c r="AZ5" s="582"/>
      <c r="BA5" s="582"/>
      <c r="BB5" s="582"/>
      <c r="BC5" s="582"/>
      <c r="BD5" s="582"/>
      <c r="BE5" s="582"/>
      <c r="BF5" s="583"/>
      <c r="BG5" s="595">
        <v>2818781</v>
      </c>
      <c r="BH5" s="596"/>
      <c r="BI5" s="596"/>
      <c r="BJ5" s="596"/>
      <c r="BK5" s="596"/>
      <c r="BL5" s="596"/>
      <c r="BM5" s="596"/>
      <c r="BN5" s="597"/>
      <c r="BO5" s="598">
        <v>94.6</v>
      </c>
      <c r="BP5" s="598"/>
      <c r="BQ5" s="598"/>
      <c r="BR5" s="598"/>
      <c r="BS5" s="599">
        <v>30380</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85775</v>
      </c>
      <c r="S6" s="596"/>
      <c r="T6" s="596"/>
      <c r="U6" s="596"/>
      <c r="V6" s="596"/>
      <c r="W6" s="596"/>
      <c r="X6" s="596"/>
      <c r="Y6" s="597"/>
      <c r="Z6" s="598">
        <v>0.9</v>
      </c>
      <c r="AA6" s="598"/>
      <c r="AB6" s="598"/>
      <c r="AC6" s="598"/>
      <c r="AD6" s="599">
        <v>85775</v>
      </c>
      <c r="AE6" s="599"/>
      <c r="AF6" s="599"/>
      <c r="AG6" s="599"/>
      <c r="AH6" s="599"/>
      <c r="AI6" s="599"/>
      <c r="AJ6" s="599"/>
      <c r="AK6" s="599"/>
      <c r="AL6" s="600">
        <v>1.5</v>
      </c>
      <c r="AM6" s="601"/>
      <c r="AN6" s="601"/>
      <c r="AO6" s="602"/>
      <c r="AP6" s="592" t="s">
        <v>215</v>
      </c>
      <c r="AQ6" s="593"/>
      <c r="AR6" s="593"/>
      <c r="AS6" s="593"/>
      <c r="AT6" s="593"/>
      <c r="AU6" s="593"/>
      <c r="AV6" s="593"/>
      <c r="AW6" s="593"/>
      <c r="AX6" s="593"/>
      <c r="AY6" s="593"/>
      <c r="AZ6" s="593"/>
      <c r="BA6" s="593"/>
      <c r="BB6" s="593"/>
      <c r="BC6" s="593"/>
      <c r="BD6" s="593"/>
      <c r="BE6" s="593"/>
      <c r="BF6" s="594"/>
      <c r="BG6" s="595">
        <v>2818781</v>
      </c>
      <c r="BH6" s="596"/>
      <c r="BI6" s="596"/>
      <c r="BJ6" s="596"/>
      <c r="BK6" s="596"/>
      <c r="BL6" s="596"/>
      <c r="BM6" s="596"/>
      <c r="BN6" s="597"/>
      <c r="BO6" s="598">
        <v>94.6</v>
      </c>
      <c r="BP6" s="598"/>
      <c r="BQ6" s="598"/>
      <c r="BR6" s="598"/>
      <c r="BS6" s="599">
        <v>30380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124532</v>
      </c>
      <c r="CS6" s="596"/>
      <c r="CT6" s="596"/>
      <c r="CU6" s="596"/>
      <c r="CV6" s="596"/>
      <c r="CW6" s="596"/>
      <c r="CX6" s="596"/>
      <c r="CY6" s="597"/>
      <c r="CZ6" s="598">
        <v>1.4</v>
      </c>
      <c r="DA6" s="598"/>
      <c r="DB6" s="598"/>
      <c r="DC6" s="598"/>
      <c r="DD6" s="604" t="s">
        <v>217</v>
      </c>
      <c r="DE6" s="596"/>
      <c r="DF6" s="596"/>
      <c r="DG6" s="596"/>
      <c r="DH6" s="596"/>
      <c r="DI6" s="596"/>
      <c r="DJ6" s="596"/>
      <c r="DK6" s="596"/>
      <c r="DL6" s="596"/>
      <c r="DM6" s="596"/>
      <c r="DN6" s="596"/>
      <c r="DO6" s="596"/>
      <c r="DP6" s="597"/>
      <c r="DQ6" s="604">
        <v>124532</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3623</v>
      </c>
      <c r="S7" s="596"/>
      <c r="T7" s="596"/>
      <c r="U7" s="596"/>
      <c r="V7" s="596"/>
      <c r="W7" s="596"/>
      <c r="X7" s="596"/>
      <c r="Y7" s="597"/>
      <c r="Z7" s="598">
        <v>0</v>
      </c>
      <c r="AA7" s="598"/>
      <c r="AB7" s="598"/>
      <c r="AC7" s="598"/>
      <c r="AD7" s="599">
        <v>3623</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1189884</v>
      </c>
      <c r="BH7" s="596"/>
      <c r="BI7" s="596"/>
      <c r="BJ7" s="596"/>
      <c r="BK7" s="596"/>
      <c r="BL7" s="596"/>
      <c r="BM7" s="596"/>
      <c r="BN7" s="597"/>
      <c r="BO7" s="598">
        <v>39.9</v>
      </c>
      <c r="BP7" s="598"/>
      <c r="BQ7" s="598"/>
      <c r="BR7" s="598"/>
      <c r="BS7" s="599">
        <v>30380</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1332980</v>
      </c>
      <c r="CS7" s="596"/>
      <c r="CT7" s="596"/>
      <c r="CU7" s="596"/>
      <c r="CV7" s="596"/>
      <c r="CW7" s="596"/>
      <c r="CX7" s="596"/>
      <c r="CY7" s="597"/>
      <c r="CZ7" s="598">
        <v>14.5</v>
      </c>
      <c r="DA7" s="598"/>
      <c r="DB7" s="598"/>
      <c r="DC7" s="598"/>
      <c r="DD7" s="604">
        <v>63521</v>
      </c>
      <c r="DE7" s="596"/>
      <c r="DF7" s="596"/>
      <c r="DG7" s="596"/>
      <c r="DH7" s="596"/>
      <c r="DI7" s="596"/>
      <c r="DJ7" s="596"/>
      <c r="DK7" s="596"/>
      <c r="DL7" s="596"/>
      <c r="DM7" s="596"/>
      <c r="DN7" s="596"/>
      <c r="DO7" s="596"/>
      <c r="DP7" s="597"/>
      <c r="DQ7" s="604">
        <v>1189232</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9246</v>
      </c>
      <c r="S8" s="596"/>
      <c r="T8" s="596"/>
      <c r="U8" s="596"/>
      <c r="V8" s="596"/>
      <c r="W8" s="596"/>
      <c r="X8" s="596"/>
      <c r="Y8" s="597"/>
      <c r="Z8" s="598">
        <v>0.1</v>
      </c>
      <c r="AA8" s="598"/>
      <c r="AB8" s="598"/>
      <c r="AC8" s="598"/>
      <c r="AD8" s="599">
        <v>9246</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37677</v>
      </c>
      <c r="BH8" s="596"/>
      <c r="BI8" s="596"/>
      <c r="BJ8" s="596"/>
      <c r="BK8" s="596"/>
      <c r="BL8" s="596"/>
      <c r="BM8" s="596"/>
      <c r="BN8" s="597"/>
      <c r="BO8" s="598">
        <v>1.3</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2682040</v>
      </c>
      <c r="CS8" s="596"/>
      <c r="CT8" s="596"/>
      <c r="CU8" s="596"/>
      <c r="CV8" s="596"/>
      <c r="CW8" s="596"/>
      <c r="CX8" s="596"/>
      <c r="CY8" s="597"/>
      <c r="CZ8" s="598">
        <v>29.2</v>
      </c>
      <c r="DA8" s="598"/>
      <c r="DB8" s="598"/>
      <c r="DC8" s="598"/>
      <c r="DD8" s="604">
        <v>300</v>
      </c>
      <c r="DE8" s="596"/>
      <c r="DF8" s="596"/>
      <c r="DG8" s="596"/>
      <c r="DH8" s="596"/>
      <c r="DI8" s="596"/>
      <c r="DJ8" s="596"/>
      <c r="DK8" s="596"/>
      <c r="DL8" s="596"/>
      <c r="DM8" s="596"/>
      <c r="DN8" s="596"/>
      <c r="DO8" s="596"/>
      <c r="DP8" s="597"/>
      <c r="DQ8" s="604">
        <v>1347013</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4679</v>
      </c>
      <c r="S9" s="596"/>
      <c r="T9" s="596"/>
      <c r="U9" s="596"/>
      <c r="V9" s="596"/>
      <c r="W9" s="596"/>
      <c r="X9" s="596"/>
      <c r="Y9" s="597"/>
      <c r="Z9" s="598">
        <v>0</v>
      </c>
      <c r="AA9" s="598"/>
      <c r="AB9" s="598"/>
      <c r="AC9" s="598"/>
      <c r="AD9" s="599">
        <v>4679</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932545</v>
      </c>
      <c r="BH9" s="596"/>
      <c r="BI9" s="596"/>
      <c r="BJ9" s="596"/>
      <c r="BK9" s="596"/>
      <c r="BL9" s="596"/>
      <c r="BM9" s="596"/>
      <c r="BN9" s="597"/>
      <c r="BO9" s="598">
        <v>31.3</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842060</v>
      </c>
      <c r="CS9" s="596"/>
      <c r="CT9" s="596"/>
      <c r="CU9" s="596"/>
      <c r="CV9" s="596"/>
      <c r="CW9" s="596"/>
      <c r="CX9" s="596"/>
      <c r="CY9" s="597"/>
      <c r="CZ9" s="598">
        <v>9.1999999999999993</v>
      </c>
      <c r="DA9" s="598"/>
      <c r="DB9" s="598"/>
      <c r="DC9" s="598"/>
      <c r="DD9" s="604">
        <v>46196</v>
      </c>
      <c r="DE9" s="596"/>
      <c r="DF9" s="596"/>
      <c r="DG9" s="596"/>
      <c r="DH9" s="596"/>
      <c r="DI9" s="596"/>
      <c r="DJ9" s="596"/>
      <c r="DK9" s="596"/>
      <c r="DL9" s="596"/>
      <c r="DM9" s="596"/>
      <c r="DN9" s="596"/>
      <c r="DO9" s="596"/>
      <c r="DP9" s="597"/>
      <c r="DQ9" s="604">
        <v>765555</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376780</v>
      </c>
      <c r="S10" s="596"/>
      <c r="T10" s="596"/>
      <c r="U10" s="596"/>
      <c r="V10" s="596"/>
      <c r="W10" s="596"/>
      <c r="X10" s="596"/>
      <c r="Y10" s="597"/>
      <c r="Z10" s="598">
        <v>3.9</v>
      </c>
      <c r="AA10" s="598"/>
      <c r="AB10" s="598"/>
      <c r="AC10" s="598"/>
      <c r="AD10" s="599">
        <v>376780</v>
      </c>
      <c r="AE10" s="599"/>
      <c r="AF10" s="599"/>
      <c r="AG10" s="599"/>
      <c r="AH10" s="599"/>
      <c r="AI10" s="599"/>
      <c r="AJ10" s="599"/>
      <c r="AK10" s="599"/>
      <c r="AL10" s="600">
        <v>6.8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66765</v>
      </c>
      <c r="BH10" s="596"/>
      <c r="BI10" s="596"/>
      <c r="BJ10" s="596"/>
      <c r="BK10" s="596"/>
      <c r="BL10" s="596"/>
      <c r="BM10" s="596"/>
      <c r="BN10" s="597"/>
      <c r="BO10" s="598">
        <v>2.2000000000000002</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14370</v>
      </c>
      <c r="CS10" s="596"/>
      <c r="CT10" s="596"/>
      <c r="CU10" s="596"/>
      <c r="CV10" s="596"/>
      <c r="CW10" s="596"/>
      <c r="CX10" s="596"/>
      <c r="CY10" s="597"/>
      <c r="CZ10" s="598">
        <v>0.2</v>
      </c>
      <c r="DA10" s="598"/>
      <c r="DB10" s="598"/>
      <c r="DC10" s="598"/>
      <c r="DD10" s="604" t="s">
        <v>112</v>
      </c>
      <c r="DE10" s="596"/>
      <c r="DF10" s="596"/>
      <c r="DG10" s="596"/>
      <c r="DH10" s="596"/>
      <c r="DI10" s="596"/>
      <c r="DJ10" s="596"/>
      <c r="DK10" s="596"/>
      <c r="DL10" s="596"/>
      <c r="DM10" s="596"/>
      <c r="DN10" s="596"/>
      <c r="DO10" s="596"/>
      <c r="DP10" s="597"/>
      <c r="DQ10" s="604">
        <v>10370</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v>18111</v>
      </c>
      <c r="S11" s="596"/>
      <c r="T11" s="596"/>
      <c r="U11" s="596"/>
      <c r="V11" s="596"/>
      <c r="W11" s="596"/>
      <c r="X11" s="596"/>
      <c r="Y11" s="597"/>
      <c r="Z11" s="598">
        <v>0.2</v>
      </c>
      <c r="AA11" s="598"/>
      <c r="AB11" s="598"/>
      <c r="AC11" s="598"/>
      <c r="AD11" s="599">
        <v>18111</v>
      </c>
      <c r="AE11" s="599"/>
      <c r="AF11" s="599"/>
      <c r="AG11" s="599"/>
      <c r="AH11" s="599"/>
      <c r="AI11" s="599"/>
      <c r="AJ11" s="599"/>
      <c r="AK11" s="599"/>
      <c r="AL11" s="600">
        <v>0.3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152897</v>
      </c>
      <c r="BH11" s="596"/>
      <c r="BI11" s="596"/>
      <c r="BJ11" s="596"/>
      <c r="BK11" s="596"/>
      <c r="BL11" s="596"/>
      <c r="BM11" s="596"/>
      <c r="BN11" s="597"/>
      <c r="BO11" s="598">
        <v>5.0999999999999996</v>
      </c>
      <c r="BP11" s="598"/>
      <c r="BQ11" s="598"/>
      <c r="BR11" s="598"/>
      <c r="BS11" s="604">
        <v>30380</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306173</v>
      </c>
      <c r="CS11" s="596"/>
      <c r="CT11" s="596"/>
      <c r="CU11" s="596"/>
      <c r="CV11" s="596"/>
      <c r="CW11" s="596"/>
      <c r="CX11" s="596"/>
      <c r="CY11" s="597"/>
      <c r="CZ11" s="598">
        <v>3.3</v>
      </c>
      <c r="DA11" s="598"/>
      <c r="DB11" s="598"/>
      <c r="DC11" s="598"/>
      <c r="DD11" s="604">
        <v>24015</v>
      </c>
      <c r="DE11" s="596"/>
      <c r="DF11" s="596"/>
      <c r="DG11" s="596"/>
      <c r="DH11" s="596"/>
      <c r="DI11" s="596"/>
      <c r="DJ11" s="596"/>
      <c r="DK11" s="596"/>
      <c r="DL11" s="596"/>
      <c r="DM11" s="596"/>
      <c r="DN11" s="596"/>
      <c r="DO11" s="596"/>
      <c r="DP11" s="597"/>
      <c r="DQ11" s="604">
        <v>285897</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1450382</v>
      </c>
      <c r="BH12" s="596"/>
      <c r="BI12" s="596"/>
      <c r="BJ12" s="596"/>
      <c r="BK12" s="596"/>
      <c r="BL12" s="596"/>
      <c r="BM12" s="596"/>
      <c r="BN12" s="597"/>
      <c r="BO12" s="598">
        <v>48.7</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327454</v>
      </c>
      <c r="CS12" s="596"/>
      <c r="CT12" s="596"/>
      <c r="CU12" s="596"/>
      <c r="CV12" s="596"/>
      <c r="CW12" s="596"/>
      <c r="CX12" s="596"/>
      <c r="CY12" s="597"/>
      <c r="CZ12" s="598">
        <v>3.6</v>
      </c>
      <c r="DA12" s="598"/>
      <c r="DB12" s="598"/>
      <c r="DC12" s="598"/>
      <c r="DD12" s="604">
        <v>52651</v>
      </c>
      <c r="DE12" s="596"/>
      <c r="DF12" s="596"/>
      <c r="DG12" s="596"/>
      <c r="DH12" s="596"/>
      <c r="DI12" s="596"/>
      <c r="DJ12" s="596"/>
      <c r="DK12" s="596"/>
      <c r="DL12" s="596"/>
      <c r="DM12" s="596"/>
      <c r="DN12" s="596"/>
      <c r="DO12" s="596"/>
      <c r="DP12" s="597"/>
      <c r="DQ12" s="604">
        <v>194556</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19660</v>
      </c>
      <c r="S13" s="596"/>
      <c r="T13" s="596"/>
      <c r="U13" s="596"/>
      <c r="V13" s="596"/>
      <c r="W13" s="596"/>
      <c r="X13" s="596"/>
      <c r="Y13" s="597"/>
      <c r="Z13" s="598">
        <v>0.2</v>
      </c>
      <c r="AA13" s="598"/>
      <c r="AB13" s="598"/>
      <c r="AC13" s="598"/>
      <c r="AD13" s="599">
        <v>19660</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1449479</v>
      </c>
      <c r="BH13" s="596"/>
      <c r="BI13" s="596"/>
      <c r="BJ13" s="596"/>
      <c r="BK13" s="596"/>
      <c r="BL13" s="596"/>
      <c r="BM13" s="596"/>
      <c r="BN13" s="597"/>
      <c r="BO13" s="598">
        <v>48.6</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1413779</v>
      </c>
      <c r="CS13" s="596"/>
      <c r="CT13" s="596"/>
      <c r="CU13" s="596"/>
      <c r="CV13" s="596"/>
      <c r="CW13" s="596"/>
      <c r="CX13" s="596"/>
      <c r="CY13" s="597"/>
      <c r="CZ13" s="598">
        <v>15.4</v>
      </c>
      <c r="DA13" s="598"/>
      <c r="DB13" s="598"/>
      <c r="DC13" s="598"/>
      <c r="DD13" s="604">
        <v>428411</v>
      </c>
      <c r="DE13" s="596"/>
      <c r="DF13" s="596"/>
      <c r="DG13" s="596"/>
      <c r="DH13" s="596"/>
      <c r="DI13" s="596"/>
      <c r="DJ13" s="596"/>
      <c r="DK13" s="596"/>
      <c r="DL13" s="596"/>
      <c r="DM13" s="596"/>
      <c r="DN13" s="596"/>
      <c r="DO13" s="596"/>
      <c r="DP13" s="597"/>
      <c r="DQ13" s="604">
        <v>1136789</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56862</v>
      </c>
      <c r="BH14" s="596"/>
      <c r="BI14" s="596"/>
      <c r="BJ14" s="596"/>
      <c r="BK14" s="596"/>
      <c r="BL14" s="596"/>
      <c r="BM14" s="596"/>
      <c r="BN14" s="597"/>
      <c r="BO14" s="598">
        <v>1.9</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416972</v>
      </c>
      <c r="CS14" s="596"/>
      <c r="CT14" s="596"/>
      <c r="CU14" s="596"/>
      <c r="CV14" s="596"/>
      <c r="CW14" s="596"/>
      <c r="CX14" s="596"/>
      <c r="CY14" s="597"/>
      <c r="CZ14" s="598">
        <v>4.5</v>
      </c>
      <c r="DA14" s="598"/>
      <c r="DB14" s="598"/>
      <c r="DC14" s="598"/>
      <c r="DD14" s="604">
        <v>35290</v>
      </c>
      <c r="DE14" s="596"/>
      <c r="DF14" s="596"/>
      <c r="DG14" s="596"/>
      <c r="DH14" s="596"/>
      <c r="DI14" s="596"/>
      <c r="DJ14" s="596"/>
      <c r="DK14" s="596"/>
      <c r="DL14" s="596"/>
      <c r="DM14" s="596"/>
      <c r="DN14" s="596"/>
      <c r="DO14" s="596"/>
      <c r="DP14" s="597"/>
      <c r="DQ14" s="604">
        <v>381707</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9887</v>
      </c>
      <c r="S15" s="596"/>
      <c r="T15" s="596"/>
      <c r="U15" s="596"/>
      <c r="V15" s="596"/>
      <c r="W15" s="596"/>
      <c r="X15" s="596"/>
      <c r="Y15" s="597"/>
      <c r="Z15" s="598">
        <v>0.1</v>
      </c>
      <c r="AA15" s="598"/>
      <c r="AB15" s="598"/>
      <c r="AC15" s="598"/>
      <c r="AD15" s="599">
        <v>9887</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121653</v>
      </c>
      <c r="BH15" s="596"/>
      <c r="BI15" s="596"/>
      <c r="BJ15" s="596"/>
      <c r="BK15" s="596"/>
      <c r="BL15" s="596"/>
      <c r="BM15" s="596"/>
      <c r="BN15" s="597"/>
      <c r="BO15" s="598">
        <v>4.0999999999999996</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950018</v>
      </c>
      <c r="CS15" s="596"/>
      <c r="CT15" s="596"/>
      <c r="CU15" s="596"/>
      <c r="CV15" s="596"/>
      <c r="CW15" s="596"/>
      <c r="CX15" s="596"/>
      <c r="CY15" s="597"/>
      <c r="CZ15" s="598">
        <v>10.3</v>
      </c>
      <c r="DA15" s="598"/>
      <c r="DB15" s="598"/>
      <c r="DC15" s="598"/>
      <c r="DD15" s="604">
        <v>67421</v>
      </c>
      <c r="DE15" s="596"/>
      <c r="DF15" s="596"/>
      <c r="DG15" s="596"/>
      <c r="DH15" s="596"/>
      <c r="DI15" s="596"/>
      <c r="DJ15" s="596"/>
      <c r="DK15" s="596"/>
      <c r="DL15" s="596"/>
      <c r="DM15" s="596"/>
      <c r="DN15" s="596"/>
      <c r="DO15" s="596"/>
      <c r="DP15" s="597"/>
      <c r="DQ15" s="604">
        <v>767746</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2822810</v>
      </c>
      <c r="S16" s="596"/>
      <c r="T16" s="596"/>
      <c r="U16" s="596"/>
      <c r="V16" s="596"/>
      <c r="W16" s="596"/>
      <c r="X16" s="596"/>
      <c r="Y16" s="597"/>
      <c r="Z16" s="598">
        <v>29.2</v>
      </c>
      <c r="AA16" s="598"/>
      <c r="AB16" s="598"/>
      <c r="AC16" s="598"/>
      <c r="AD16" s="599">
        <v>2170338</v>
      </c>
      <c r="AE16" s="599"/>
      <c r="AF16" s="599"/>
      <c r="AG16" s="599"/>
      <c r="AH16" s="599"/>
      <c r="AI16" s="599"/>
      <c r="AJ16" s="599"/>
      <c r="AK16" s="599"/>
      <c r="AL16" s="600">
        <v>38.9</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6134</v>
      </c>
      <c r="CS16" s="596"/>
      <c r="CT16" s="596"/>
      <c r="CU16" s="596"/>
      <c r="CV16" s="596"/>
      <c r="CW16" s="596"/>
      <c r="CX16" s="596"/>
      <c r="CY16" s="597"/>
      <c r="CZ16" s="598">
        <v>0.1</v>
      </c>
      <c r="DA16" s="598"/>
      <c r="DB16" s="598"/>
      <c r="DC16" s="598"/>
      <c r="DD16" s="604" t="s">
        <v>112</v>
      </c>
      <c r="DE16" s="596"/>
      <c r="DF16" s="596"/>
      <c r="DG16" s="596"/>
      <c r="DH16" s="596"/>
      <c r="DI16" s="596"/>
      <c r="DJ16" s="596"/>
      <c r="DK16" s="596"/>
      <c r="DL16" s="596"/>
      <c r="DM16" s="596"/>
      <c r="DN16" s="596"/>
      <c r="DO16" s="596"/>
      <c r="DP16" s="597"/>
      <c r="DQ16" s="604">
        <v>43</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2170338</v>
      </c>
      <c r="S17" s="596"/>
      <c r="T17" s="596"/>
      <c r="U17" s="596"/>
      <c r="V17" s="596"/>
      <c r="W17" s="596"/>
      <c r="X17" s="596"/>
      <c r="Y17" s="597"/>
      <c r="Z17" s="598">
        <v>22.4</v>
      </c>
      <c r="AA17" s="598"/>
      <c r="AB17" s="598"/>
      <c r="AC17" s="598"/>
      <c r="AD17" s="599">
        <v>2170338</v>
      </c>
      <c r="AE17" s="599"/>
      <c r="AF17" s="599"/>
      <c r="AG17" s="599"/>
      <c r="AH17" s="599"/>
      <c r="AI17" s="599"/>
      <c r="AJ17" s="599"/>
      <c r="AK17" s="599"/>
      <c r="AL17" s="600">
        <v>38.9</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679123</v>
      </c>
      <c r="CS17" s="596"/>
      <c r="CT17" s="596"/>
      <c r="CU17" s="596"/>
      <c r="CV17" s="596"/>
      <c r="CW17" s="596"/>
      <c r="CX17" s="596"/>
      <c r="CY17" s="597"/>
      <c r="CZ17" s="598">
        <v>7.4</v>
      </c>
      <c r="DA17" s="598"/>
      <c r="DB17" s="598"/>
      <c r="DC17" s="598"/>
      <c r="DD17" s="604" t="s">
        <v>112</v>
      </c>
      <c r="DE17" s="596"/>
      <c r="DF17" s="596"/>
      <c r="DG17" s="596"/>
      <c r="DH17" s="596"/>
      <c r="DI17" s="596"/>
      <c r="DJ17" s="596"/>
      <c r="DK17" s="596"/>
      <c r="DL17" s="596"/>
      <c r="DM17" s="596"/>
      <c r="DN17" s="596"/>
      <c r="DO17" s="596"/>
      <c r="DP17" s="597"/>
      <c r="DQ17" s="604">
        <v>651829</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652472</v>
      </c>
      <c r="S18" s="596"/>
      <c r="T18" s="596"/>
      <c r="U18" s="596"/>
      <c r="V18" s="596"/>
      <c r="W18" s="596"/>
      <c r="X18" s="596"/>
      <c r="Y18" s="597"/>
      <c r="Z18" s="598">
        <v>6.7</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v>101189</v>
      </c>
      <c r="CS18" s="596"/>
      <c r="CT18" s="596"/>
      <c r="CU18" s="596"/>
      <c r="CV18" s="596"/>
      <c r="CW18" s="596"/>
      <c r="CX18" s="596"/>
      <c r="CY18" s="597"/>
      <c r="CZ18" s="598">
        <v>1.1000000000000001</v>
      </c>
      <c r="DA18" s="598"/>
      <c r="DB18" s="598"/>
      <c r="DC18" s="598"/>
      <c r="DD18" s="604">
        <v>101189</v>
      </c>
      <c r="DE18" s="596"/>
      <c r="DF18" s="596"/>
      <c r="DG18" s="596"/>
      <c r="DH18" s="596"/>
      <c r="DI18" s="596"/>
      <c r="DJ18" s="596"/>
      <c r="DK18" s="596"/>
      <c r="DL18" s="596"/>
      <c r="DM18" s="596"/>
      <c r="DN18" s="596"/>
      <c r="DO18" s="596"/>
      <c r="DP18" s="597"/>
      <c r="DQ18" s="604">
        <v>1189</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161501</v>
      </c>
      <c r="BH19" s="596"/>
      <c r="BI19" s="596"/>
      <c r="BJ19" s="596"/>
      <c r="BK19" s="596"/>
      <c r="BL19" s="596"/>
      <c r="BM19" s="596"/>
      <c r="BN19" s="597"/>
      <c r="BO19" s="598">
        <v>5.4</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6330853</v>
      </c>
      <c r="S20" s="596"/>
      <c r="T20" s="596"/>
      <c r="U20" s="596"/>
      <c r="V20" s="596"/>
      <c r="W20" s="596"/>
      <c r="X20" s="596"/>
      <c r="Y20" s="597"/>
      <c r="Z20" s="598">
        <v>65.400000000000006</v>
      </c>
      <c r="AA20" s="598"/>
      <c r="AB20" s="598"/>
      <c r="AC20" s="598"/>
      <c r="AD20" s="599">
        <v>5516880</v>
      </c>
      <c r="AE20" s="599"/>
      <c r="AF20" s="599"/>
      <c r="AG20" s="599"/>
      <c r="AH20" s="599"/>
      <c r="AI20" s="599"/>
      <c r="AJ20" s="599"/>
      <c r="AK20" s="599"/>
      <c r="AL20" s="600">
        <v>99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161501</v>
      </c>
      <c r="BH20" s="596"/>
      <c r="BI20" s="596"/>
      <c r="BJ20" s="596"/>
      <c r="BK20" s="596"/>
      <c r="BL20" s="596"/>
      <c r="BM20" s="596"/>
      <c r="BN20" s="597"/>
      <c r="BO20" s="598">
        <v>5.4</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9196824</v>
      </c>
      <c r="CS20" s="596"/>
      <c r="CT20" s="596"/>
      <c r="CU20" s="596"/>
      <c r="CV20" s="596"/>
      <c r="CW20" s="596"/>
      <c r="CX20" s="596"/>
      <c r="CY20" s="597"/>
      <c r="CZ20" s="598">
        <v>100</v>
      </c>
      <c r="DA20" s="598"/>
      <c r="DB20" s="598"/>
      <c r="DC20" s="598"/>
      <c r="DD20" s="604">
        <v>818994</v>
      </c>
      <c r="DE20" s="596"/>
      <c r="DF20" s="596"/>
      <c r="DG20" s="596"/>
      <c r="DH20" s="596"/>
      <c r="DI20" s="596"/>
      <c r="DJ20" s="596"/>
      <c r="DK20" s="596"/>
      <c r="DL20" s="596"/>
      <c r="DM20" s="596"/>
      <c r="DN20" s="596"/>
      <c r="DO20" s="596"/>
      <c r="DP20" s="597"/>
      <c r="DQ20" s="604">
        <v>6856458</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2222</v>
      </c>
      <c r="S21" s="596"/>
      <c r="T21" s="596"/>
      <c r="U21" s="596"/>
      <c r="V21" s="596"/>
      <c r="W21" s="596"/>
      <c r="X21" s="596"/>
      <c r="Y21" s="597"/>
      <c r="Z21" s="598">
        <v>0</v>
      </c>
      <c r="AA21" s="598"/>
      <c r="AB21" s="598"/>
      <c r="AC21" s="598"/>
      <c r="AD21" s="599">
        <v>2222</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93400</v>
      </c>
      <c r="S22" s="596"/>
      <c r="T22" s="596"/>
      <c r="U22" s="596"/>
      <c r="V22" s="596"/>
      <c r="W22" s="596"/>
      <c r="X22" s="596"/>
      <c r="Y22" s="597"/>
      <c r="Z22" s="598">
        <v>1</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110354</v>
      </c>
      <c r="S23" s="596"/>
      <c r="T23" s="596"/>
      <c r="U23" s="596"/>
      <c r="V23" s="596"/>
      <c r="W23" s="596"/>
      <c r="X23" s="596"/>
      <c r="Y23" s="597"/>
      <c r="Z23" s="598">
        <v>1.1000000000000001</v>
      </c>
      <c r="AA23" s="598"/>
      <c r="AB23" s="598"/>
      <c r="AC23" s="598"/>
      <c r="AD23" s="599">
        <v>21290</v>
      </c>
      <c r="AE23" s="599"/>
      <c r="AF23" s="599"/>
      <c r="AG23" s="599"/>
      <c r="AH23" s="599"/>
      <c r="AI23" s="599"/>
      <c r="AJ23" s="599"/>
      <c r="AK23" s="599"/>
      <c r="AL23" s="600">
        <v>0.4</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161501</v>
      </c>
      <c r="BH23" s="596"/>
      <c r="BI23" s="596"/>
      <c r="BJ23" s="596"/>
      <c r="BK23" s="596"/>
      <c r="BL23" s="596"/>
      <c r="BM23" s="596"/>
      <c r="BN23" s="597"/>
      <c r="BO23" s="598">
        <v>5.4</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67987</v>
      </c>
      <c r="S24" s="596"/>
      <c r="T24" s="596"/>
      <c r="U24" s="596"/>
      <c r="V24" s="596"/>
      <c r="W24" s="596"/>
      <c r="X24" s="596"/>
      <c r="Y24" s="597"/>
      <c r="Z24" s="598">
        <v>0.7</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3695878</v>
      </c>
      <c r="CS24" s="585"/>
      <c r="CT24" s="585"/>
      <c r="CU24" s="585"/>
      <c r="CV24" s="585"/>
      <c r="CW24" s="585"/>
      <c r="CX24" s="585"/>
      <c r="CY24" s="586"/>
      <c r="CZ24" s="624">
        <v>40.200000000000003</v>
      </c>
      <c r="DA24" s="625"/>
      <c r="DB24" s="625"/>
      <c r="DC24" s="626"/>
      <c r="DD24" s="623">
        <v>2474949</v>
      </c>
      <c r="DE24" s="585"/>
      <c r="DF24" s="585"/>
      <c r="DG24" s="585"/>
      <c r="DH24" s="585"/>
      <c r="DI24" s="585"/>
      <c r="DJ24" s="585"/>
      <c r="DK24" s="586"/>
      <c r="DL24" s="623">
        <v>2474342</v>
      </c>
      <c r="DM24" s="585"/>
      <c r="DN24" s="585"/>
      <c r="DO24" s="585"/>
      <c r="DP24" s="585"/>
      <c r="DQ24" s="585"/>
      <c r="DR24" s="585"/>
      <c r="DS24" s="585"/>
      <c r="DT24" s="585"/>
      <c r="DU24" s="585"/>
      <c r="DV24" s="586"/>
      <c r="DW24" s="589">
        <v>41.9</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998923</v>
      </c>
      <c r="S25" s="596"/>
      <c r="T25" s="596"/>
      <c r="U25" s="596"/>
      <c r="V25" s="596"/>
      <c r="W25" s="596"/>
      <c r="X25" s="596"/>
      <c r="Y25" s="597"/>
      <c r="Z25" s="598">
        <v>10.3</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1473110</v>
      </c>
      <c r="CS25" s="627"/>
      <c r="CT25" s="627"/>
      <c r="CU25" s="627"/>
      <c r="CV25" s="627"/>
      <c r="CW25" s="627"/>
      <c r="CX25" s="627"/>
      <c r="CY25" s="628"/>
      <c r="CZ25" s="629">
        <v>16</v>
      </c>
      <c r="DA25" s="630"/>
      <c r="DB25" s="630"/>
      <c r="DC25" s="631"/>
      <c r="DD25" s="604">
        <v>1378961</v>
      </c>
      <c r="DE25" s="627"/>
      <c r="DF25" s="627"/>
      <c r="DG25" s="627"/>
      <c r="DH25" s="627"/>
      <c r="DI25" s="627"/>
      <c r="DJ25" s="627"/>
      <c r="DK25" s="628"/>
      <c r="DL25" s="604">
        <v>1378878</v>
      </c>
      <c r="DM25" s="627"/>
      <c r="DN25" s="627"/>
      <c r="DO25" s="627"/>
      <c r="DP25" s="627"/>
      <c r="DQ25" s="627"/>
      <c r="DR25" s="627"/>
      <c r="DS25" s="627"/>
      <c r="DT25" s="627"/>
      <c r="DU25" s="627"/>
      <c r="DV25" s="628"/>
      <c r="DW25" s="600">
        <v>23.3</v>
      </c>
      <c r="DX25" s="621"/>
      <c r="DY25" s="621"/>
      <c r="DZ25" s="621"/>
      <c r="EA25" s="621"/>
      <c r="EB25" s="621"/>
      <c r="EC25" s="622"/>
    </row>
    <row r="26" spans="2:133" ht="11.25" customHeight="1">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907819</v>
      </c>
      <c r="CS26" s="596"/>
      <c r="CT26" s="596"/>
      <c r="CU26" s="596"/>
      <c r="CV26" s="596"/>
      <c r="CW26" s="596"/>
      <c r="CX26" s="596"/>
      <c r="CY26" s="597"/>
      <c r="CZ26" s="629">
        <v>9.9</v>
      </c>
      <c r="DA26" s="630"/>
      <c r="DB26" s="630"/>
      <c r="DC26" s="631"/>
      <c r="DD26" s="604">
        <v>825176</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1"/>
      <c r="DY26" s="621"/>
      <c r="DZ26" s="621"/>
      <c r="EA26" s="621"/>
      <c r="EB26" s="621"/>
      <c r="EC26" s="622"/>
    </row>
    <row r="27" spans="2:133" ht="11.25" customHeight="1">
      <c r="B27" s="592" t="s">
        <v>281</v>
      </c>
      <c r="C27" s="593"/>
      <c r="D27" s="593"/>
      <c r="E27" s="593"/>
      <c r="F27" s="593"/>
      <c r="G27" s="593"/>
      <c r="H27" s="593"/>
      <c r="I27" s="593"/>
      <c r="J27" s="593"/>
      <c r="K27" s="593"/>
      <c r="L27" s="593"/>
      <c r="M27" s="593"/>
      <c r="N27" s="593"/>
      <c r="O27" s="593"/>
      <c r="P27" s="593"/>
      <c r="Q27" s="594"/>
      <c r="R27" s="595">
        <v>591937</v>
      </c>
      <c r="S27" s="596"/>
      <c r="T27" s="596"/>
      <c r="U27" s="596"/>
      <c r="V27" s="596"/>
      <c r="W27" s="596"/>
      <c r="X27" s="596"/>
      <c r="Y27" s="597"/>
      <c r="Z27" s="598">
        <v>6.1</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2980282</v>
      </c>
      <c r="BH27" s="596"/>
      <c r="BI27" s="596"/>
      <c r="BJ27" s="596"/>
      <c r="BK27" s="596"/>
      <c r="BL27" s="596"/>
      <c r="BM27" s="596"/>
      <c r="BN27" s="597"/>
      <c r="BO27" s="598">
        <v>100</v>
      </c>
      <c r="BP27" s="598"/>
      <c r="BQ27" s="598"/>
      <c r="BR27" s="598"/>
      <c r="BS27" s="604">
        <v>30380</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1543645</v>
      </c>
      <c r="CS27" s="627"/>
      <c r="CT27" s="627"/>
      <c r="CU27" s="627"/>
      <c r="CV27" s="627"/>
      <c r="CW27" s="627"/>
      <c r="CX27" s="627"/>
      <c r="CY27" s="628"/>
      <c r="CZ27" s="629">
        <v>16.8</v>
      </c>
      <c r="DA27" s="630"/>
      <c r="DB27" s="630"/>
      <c r="DC27" s="631"/>
      <c r="DD27" s="604">
        <v>444159</v>
      </c>
      <c r="DE27" s="627"/>
      <c r="DF27" s="627"/>
      <c r="DG27" s="627"/>
      <c r="DH27" s="627"/>
      <c r="DI27" s="627"/>
      <c r="DJ27" s="627"/>
      <c r="DK27" s="628"/>
      <c r="DL27" s="604">
        <v>443635</v>
      </c>
      <c r="DM27" s="627"/>
      <c r="DN27" s="627"/>
      <c r="DO27" s="627"/>
      <c r="DP27" s="627"/>
      <c r="DQ27" s="627"/>
      <c r="DR27" s="627"/>
      <c r="DS27" s="627"/>
      <c r="DT27" s="627"/>
      <c r="DU27" s="627"/>
      <c r="DV27" s="628"/>
      <c r="DW27" s="600">
        <v>7.5</v>
      </c>
      <c r="DX27" s="621"/>
      <c r="DY27" s="621"/>
      <c r="DZ27" s="621"/>
      <c r="EA27" s="621"/>
      <c r="EB27" s="621"/>
      <c r="EC27" s="622"/>
    </row>
    <row r="28" spans="2:133" ht="11.25" customHeight="1">
      <c r="B28" s="592" t="s">
        <v>284</v>
      </c>
      <c r="C28" s="593"/>
      <c r="D28" s="593"/>
      <c r="E28" s="593"/>
      <c r="F28" s="593"/>
      <c r="G28" s="593"/>
      <c r="H28" s="593"/>
      <c r="I28" s="593"/>
      <c r="J28" s="593"/>
      <c r="K28" s="593"/>
      <c r="L28" s="593"/>
      <c r="M28" s="593"/>
      <c r="N28" s="593"/>
      <c r="O28" s="593"/>
      <c r="P28" s="593"/>
      <c r="Q28" s="594"/>
      <c r="R28" s="595">
        <v>115210</v>
      </c>
      <c r="S28" s="596"/>
      <c r="T28" s="596"/>
      <c r="U28" s="596"/>
      <c r="V28" s="596"/>
      <c r="W28" s="596"/>
      <c r="X28" s="596"/>
      <c r="Y28" s="597"/>
      <c r="Z28" s="598">
        <v>1.2</v>
      </c>
      <c r="AA28" s="598"/>
      <c r="AB28" s="598"/>
      <c r="AC28" s="598"/>
      <c r="AD28" s="599">
        <v>12678</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679123</v>
      </c>
      <c r="CS28" s="596"/>
      <c r="CT28" s="596"/>
      <c r="CU28" s="596"/>
      <c r="CV28" s="596"/>
      <c r="CW28" s="596"/>
      <c r="CX28" s="596"/>
      <c r="CY28" s="597"/>
      <c r="CZ28" s="629">
        <v>7.4</v>
      </c>
      <c r="DA28" s="630"/>
      <c r="DB28" s="630"/>
      <c r="DC28" s="631"/>
      <c r="DD28" s="604">
        <v>651829</v>
      </c>
      <c r="DE28" s="596"/>
      <c r="DF28" s="596"/>
      <c r="DG28" s="596"/>
      <c r="DH28" s="596"/>
      <c r="DI28" s="596"/>
      <c r="DJ28" s="596"/>
      <c r="DK28" s="597"/>
      <c r="DL28" s="604">
        <v>651829</v>
      </c>
      <c r="DM28" s="596"/>
      <c r="DN28" s="596"/>
      <c r="DO28" s="596"/>
      <c r="DP28" s="596"/>
      <c r="DQ28" s="596"/>
      <c r="DR28" s="596"/>
      <c r="DS28" s="596"/>
      <c r="DT28" s="596"/>
      <c r="DU28" s="596"/>
      <c r="DV28" s="597"/>
      <c r="DW28" s="600">
        <v>11</v>
      </c>
      <c r="DX28" s="621"/>
      <c r="DY28" s="621"/>
      <c r="DZ28" s="621"/>
      <c r="EA28" s="621"/>
      <c r="EB28" s="621"/>
      <c r="EC28" s="622"/>
    </row>
    <row r="29" spans="2:133" ht="11.25" customHeight="1">
      <c r="B29" s="592" t="s">
        <v>286</v>
      </c>
      <c r="C29" s="593"/>
      <c r="D29" s="593"/>
      <c r="E29" s="593"/>
      <c r="F29" s="593"/>
      <c r="G29" s="593"/>
      <c r="H29" s="593"/>
      <c r="I29" s="593"/>
      <c r="J29" s="593"/>
      <c r="K29" s="593"/>
      <c r="L29" s="593"/>
      <c r="M29" s="593"/>
      <c r="N29" s="593"/>
      <c r="O29" s="593"/>
      <c r="P29" s="593"/>
      <c r="Q29" s="594"/>
      <c r="R29" s="595">
        <v>12114</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679123</v>
      </c>
      <c r="CS29" s="627"/>
      <c r="CT29" s="627"/>
      <c r="CU29" s="627"/>
      <c r="CV29" s="627"/>
      <c r="CW29" s="627"/>
      <c r="CX29" s="627"/>
      <c r="CY29" s="628"/>
      <c r="CZ29" s="629">
        <v>7.4</v>
      </c>
      <c r="DA29" s="630"/>
      <c r="DB29" s="630"/>
      <c r="DC29" s="631"/>
      <c r="DD29" s="604">
        <v>651829</v>
      </c>
      <c r="DE29" s="627"/>
      <c r="DF29" s="627"/>
      <c r="DG29" s="627"/>
      <c r="DH29" s="627"/>
      <c r="DI29" s="627"/>
      <c r="DJ29" s="627"/>
      <c r="DK29" s="628"/>
      <c r="DL29" s="604">
        <v>651829</v>
      </c>
      <c r="DM29" s="627"/>
      <c r="DN29" s="627"/>
      <c r="DO29" s="627"/>
      <c r="DP29" s="627"/>
      <c r="DQ29" s="627"/>
      <c r="DR29" s="627"/>
      <c r="DS29" s="627"/>
      <c r="DT29" s="627"/>
      <c r="DU29" s="627"/>
      <c r="DV29" s="628"/>
      <c r="DW29" s="600">
        <v>11</v>
      </c>
      <c r="DX29" s="621"/>
      <c r="DY29" s="621"/>
      <c r="DZ29" s="621"/>
      <c r="EA29" s="621"/>
      <c r="EB29" s="621"/>
      <c r="EC29" s="622"/>
    </row>
    <row r="30" spans="2:133" ht="11.25" customHeight="1">
      <c r="B30" s="592" t="s">
        <v>290</v>
      </c>
      <c r="C30" s="593"/>
      <c r="D30" s="593"/>
      <c r="E30" s="593"/>
      <c r="F30" s="593"/>
      <c r="G30" s="593"/>
      <c r="H30" s="593"/>
      <c r="I30" s="593"/>
      <c r="J30" s="593"/>
      <c r="K30" s="593"/>
      <c r="L30" s="593"/>
      <c r="M30" s="593"/>
      <c r="N30" s="593"/>
      <c r="O30" s="593"/>
      <c r="P30" s="593"/>
      <c r="Q30" s="594"/>
      <c r="R30" s="595">
        <v>190757</v>
      </c>
      <c r="S30" s="596"/>
      <c r="T30" s="596"/>
      <c r="U30" s="596"/>
      <c r="V30" s="596"/>
      <c r="W30" s="596"/>
      <c r="X30" s="596"/>
      <c r="Y30" s="597"/>
      <c r="Z30" s="598">
        <v>2</v>
      </c>
      <c r="AA30" s="598"/>
      <c r="AB30" s="598"/>
      <c r="AC30" s="598"/>
      <c r="AD30" s="599">
        <v>19629</v>
      </c>
      <c r="AE30" s="599"/>
      <c r="AF30" s="599"/>
      <c r="AG30" s="599"/>
      <c r="AH30" s="599"/>
      <c r="AI30" s="599"/>
      <c r="AJ30" s="599"/>
      <c r="AK30" s="599"/>
      <c r="AL30" s="600">
        <v>0.4</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98.8</v>
      </c>
      <c r="BH30" s="654"/>
      <c r="BI30" s="654"/>
      <c r="BJ30" s="654"/>
      <c r="BK30" s="654"/>
      <c r="BL30" s="654"/>
      <c r="BM30" s="590">
        <v>94.5</v>
      </c>
      <c r="BN30" s="654"/>
      <c r="BO30" s="654"/>
      <c r="BP30" s="654"/>
      <c r="BQ30" s="655"/>
      <c r="BR30" s="653">
        <v>98.6</v>
      </c>
      <c r="BS30" s="654"/>
      <c r="BT30" s="654"/>
      <c r="BU30" s="654"/>
      <c r="BV30" s="654"/>
      <c r="BW30" s="654"/>
      <c r="BX30" s="590">
        <v>93.9</v>
      </c>
      <c r="BY30" s="654"/>
      <c r="BZ30" s="654"/>
      <c r="CA30" s="654"/>
      <c r="CB30" s="655"/>
      <c r="CD30" s="658"/>
      <c r="CE30" s="659"/>
      <c r="CF30" s="609" t="s">
        <v>293</v>
      </c>
      <c r="CG30" s="610"/>
      <c r="CH30" s="610"/>
      <c r="CI30" s="610"/>
      <c r="CJ30" s="610"/>
      <c r="CK30" s="610"/>
      <c r="CL30" s="610"/>
      <c r="CM30" s="610"/>
      <c r="CN30" s="610"/>
      <c r="CO30" s="610"/>
      <c r="CP30" s="610"/>
      <c r="CQ30" s="611"/>
      <c r="CR30" s="595">
        <v>614714</v>
      </c>
      <c r="CS30" s="596"/>
      <c r="CT30" s="596"/>
      <c r="CU30" s="596"/>
      <c r="CV30" s="596"/>
      <c r="CW30" s="596"/>
      <c r="CX30" s="596"/>
      <c r="CY30" s="597"/>
      <c r="CZ30" s="629">
        <v>6.7</v>
      </c>
      <c r="DA30" s="630"/>
      <c r="DB30" s="630"/>
      <c r="DC30" s="631"/>
      <c r="DD30" s="604">
        <v>589753</v>
      </c>
      <c r="DE30" s="596"/>
      <c r="DF30" s="596"/>
      <c r="DG30" s="596"/>
      <c r="DH30" s="596"/>
      <c r="DI30" s="596"/>
      <c r="DJ30" s="596"/>
      <c r="DK30" s="597"/>
      <c r="DL30" s="604">
        <v>589753</v>
      </c>
      <c r="DM30" s="596"/>
      <c r="DN30" s="596"/>
      <c r="DO30" s="596"/>
      <c r="DP30" s="596"/>
      <c r="DQ30" s="596"/>
      <c r="DR30" s="596"/>
      <c r="DS30" s="596"/>
      <c r="DT30" s="596"/>
      <c r="DU30" s="596"/>
      <c r="DV30" s="597"/>
      <c r="DW30" s="600">
        <v>10</v>
      </c>
      <c r="DX30" s="621"/>
      <c r="DY30" s="621"/>
      <c r="DZ30" s="621"/>
      <c r="EA30" s="621"/>
      <c r="EB30" s="621"/>
      <c r="EC30" s="622"/>
    </row>
    <row r="31" spans="2:133" ht="11.25" customHeight="1">
      <c r="B31" s="592" t="s">
        <v>294</v>
      </c>
      <c r="C31" s="593"/>
      <c r="D31" s="593"/>
      <c r="E31" s="593"/>
      <c r="F31" s="593"/>
      <c r="G31" s="593"/>
      <c r="H31" s="593"/>
      <c r="I31" s="593"/>
      <c r="J31" s="593"/>
      <c r="K31" s="593"/>
      <c r="L31" s="593"/>
      <c r="M31" s="593"/>
      <c r="N31" s="593"/>
      <c r="O31" s="593"/>
      <c r="P31" s="593"/>
      <c r="Q31" s="594"/>
      <c r="R31" s="595">
        <v>536470</v>
      </c>
      <c r="S31" s="596"/>
      <c r="T31" s="596"/>
      <c r="U31" s="596"/>
      <c r="V31" s="596"/>
      <c r="W31" s="596"/>
      <c r="X31" s="596"/>
      <c r="Y31" s="597"/>
      <c r="Z31" s="598">
        <v>5.5</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98.8</v>
      </c>
      <c r="BH31" s="627"/>
      <c r="BI31" s="627"/>
      <c r="BJ31" s="627"/>
      <c r="BK31" s="627"/>
      <c r="BL31" s="627"/>
      <c r="BM31" s="601">
        <v>96.2</v>
      </c>
      <c r="BN31" s="651"/>
      <c r="BO31" s="651"/>
      <c r="BP31" s="651"/>
      <c r="BQ31" s="652"/>
      <c r="BR31" s="650">
        <v>98.9</v>
      </c>
      <c r="BS31" s="627"/>
      <c r="BT31" s="627"/>
      <c r="BU31" s="627"/>
      <c r="BV31" s="627"/>
      <c r="BW31" s="627"/>
      <c r="BX31" s="601">
        <v>95.9</v>
      </c>
      <c r="BY31" s="651"/>
      <c r="BZ31" s="651"/>
      <c r="CA31" s="651"/>
      <c r="CB31" s="652"/>
      <c r="CD31" s="658"/>
      <c r="CE31" s="659"/>
      <c r="CF31" s="609" t="s">
        <v>297</v>
      </c>
      <c r="CG31" s="610"/>
      <c r="CH31" s="610"/>
      <c r="CI31" s="610"/>
      <c r="CJ31" s="610"/>
      <c r="CK31" s="610"/>
      <c r="CL31" s="610"/>
      <c r="CM31" s="610"/>
      <c r="CN31" s="610"/>
      <c r="CO31" s="610"/>
      <c r="CP31" s="610"/>
      <c r="CQ31" s="611"/>
      <c r="CR31" s="595">
        <v>64409</v>
      </c>
      <c r="CS31" s="627"/>
      <c r="CT31" s="627"/>
      <c r="CU31" s="627"/>
      <c r="CV31" s="627"/>
      <c r="CW31" s="627"/>
      <c r="CX31" s="627"/>
      <c r="CY31" s="628"/>
      <c r="CZ31" s="629">
        <v>0.7</v>
      </c>
      <c r="DA31" s="630"/>
      <c r="DB31" s="630"/>
      <c r="DC31" s="631"/>
      <c r="DD31" s="604">
        <v>62076</v>
      </c>
      <c r="DE31" s="627"/>
      <c r="DF31" s="627"/>
      <c r="DG31" s="627"/>
      <c r="DH31" s="627"/>
      <c r="DI31" s="627"/>
      <c r="DJ31" s="627"/>
      <c r="DK31" s="628"/>
      <c r="DL31" s="604">
        <v>62076</v>
      </c>
      <c r="DM31" s="627"/>
      <c r="DN31" s="627"/>
      <c r="DO31" s="627"/>
      <c r="DP31" s="627"/>
      <c r="DQ31" s="627"/>
      <c r="DR31" s="627"/>
      <c r="DS31" s="627"/>
      <c r="DT31" s="627"/>
      <c r="DU31" s="627"/>
      <c r="DV31" s="628"/>
      <c r="DW31" s="600">
        <v>1.1000000000000001</v>
      </c>
      <c r="DX31" s="621"/>
      <c r="DY31" s="621"/>
      <c r="DZ31" s="621"/>
      <c r="EA31" s="621"/>
      <c r="EB31" s="621"/>
      <c r="EC31" s="622"/>
    </row>
    <row r="32" spans="2:133" ht="11.25" customHeight="1">
      <c r="B32" s="592" t="s">
        <v>298</v>
      </c>
      <c r="C32" s="593"/>
      <c r="D32" s="593"/>
      <c r="E32" s="593"/>
      <c r="F32" s="593"/>
      <c r="G32" s="593"/>
      <c r="H32" s="593"/>
      <c r="I32" s="593"/>
      <c r="J32" s="593"/>
      <c r="K32" s="593"/>
      <c r="L32" s="593"/>
      <c r="M32" s="593"/>
      <c r="N32" s="593"/>
      <c r="O32" s="593"/>
      <c r="P32" s="593"/>
      <c r="Q32" s="594"/>
      <c r="R32" s="595">
        <v>188432</v>
      </c>
      <c r="S32" s="596"/>
      <c r="T32" s="596"/>
      <c r="U32" s="596"/>
      <c r="V32" s="596"/>
      <c r="W32" s="596"/>
      <c r="X32" s="596"/>
      <c r="Y32" s="597"/>
      <c r="Z32" s="598">
        <v>1.9</v>
      </c>
      <c r="AA32" s="598"/>
      <c r="AB32" s="598"/>
      <c r="AC32" s="598"/>
      <c r="AD32" s="599">
        <v>1202</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98.6</v>
      </c>
      <c r="BH32" s="663"/>
      <c r="BI32" s="663"/>
      <c r="BJ32" s="663"/>
      <c r="BK32" s="663"/>
      <c r="BL32" s="663"/>
      <c r="BM32" s="664">
        <v>92.9</v>
      </c>
      <c r="BN32" s="663"/>
      <c r="BO32" s="663"/>
      <c r="BP32" s="663"/>
      <c r="BQ32" s="665"/>
      <c r="BR32" s="662">
        <v>98.3</v>
      </c>
      <c r="BS32" s="663"/>
      <c r="BT32" s="663"/>
      <c r="BU32" s="663"/>
      <c r="BV32" s="663"/>
      <c r="BW32" s="663"/>
      <c r="BX32" s="664">
        <v>92</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1"/>
      <c r="DY32" s="621"/>
      <c r="DZ32" s="621"/>
      <c r="EA32" s="621"/>
      <c r="EB32" s="621"/>
      <c r="EC32" s="622"/>
    </row>
    <row r="33" spans="2:133" ht="11.25" customHeight="1">
      <c r="B33" s="592" t="s">
        <v>301</v>
      </c>
      <c r="C33" s="593"/>
      <c r="D33" s="593"/>
      <c r="E33" s="593"/>
      <c r="F33" s="593"/>
      <c r="G33" s="593"/>
      <c r="H33" s="593"/>
      <c r="I33" s="593"/>
      <c r="J33" s="593"/>
      <c r="K33" s="593"/>
      <c r="L33" s="593"/>
      <c r="M33" s="593"/>
      <c r="N33" s="593"/>
      <c r="O33" s="593"/>
      <c r="P33" s="593"/>
      <c r="Q33" s="594"/>
      <c r="R33" s="595">
        <v>442258</v>
      </c>
      <c r="S33" s="596"/>
      <c r="T33" s="596"/>
      <c r="U33" s="596"/>
      <c r="V33" s="596"/>
      <c r="W33" s="596"/>
      <c r="X33" s="596"/>
      <c r="Y33" s="597"/>
      <c r="Z33" s="598">
        <v>4.5999999999999996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4675818</v>
      </c>
      <c r="CS33" s="627"/>
      <c r="CT33" s="627"/>
      <c r="CU33" s="627"/>
      <c r="CV33" s="627"/>
      <c r="CW33" s="627"/>
      <c r="CX33" s="627"/>
      <c r="CY33" s="628"/>
      <c r="CZ33" s="629">
        <v>50.8</v>
      </c>
      <c r="DA33" s="630"/>
      <c r="DB33" s="630"/>
      <c r="DC33" s="631"/>
      <c r="DD33" s="604">
        <v>4048999</v>
      </c>
      <c r="DE33" s="627"/>
      <c r="DF33" s="627"/>
      <c r="DG33" s="627"/>
      <c r="DH33" s="627"/>
      <c r="DI33" s="627"/>
      <c r="DJ33" s="627"/>
      <c r="DK33" s="628"/>
      <c r="DL33" s="604">
        <v>3046836</v>
      </c>
      <c r="DM33" s="627"/>
      <c r="DN33" s="627"/>
      <c r="DO33" s="627"/>
      <c r="DP33" s="627"/>
      <c r="DQ33" s="627"/>
      <c r="DR33" s="627"/>
      <c r="DS33" s="627"/>
      <c r="DT33" s="627"/>
      <c r="DU33" s="627"/>
      <c r="DV33" s="628"/>
      <c r="DW33" s="600">
        <v>51.5</v>
      </c>
      <c r="DX33" s="621"/>
      <c r="DY33" s="621"/>
      <c r="DZ33" s="621"/>
      <c r="EA33" s="621"/>
      <c r="EB33" s="621"/>
      <c r="EC33" s="622"/>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1246307</v>
      </c>
      <c r="CS34" s="596"/>
      <c r="CT34" s="596"/>
      <c r="CU34" s="596"/>
      <c r="CV34" s="596"/>
      <c r="CW34" s="596"/>
      <c r="CX34" s="596"/>
      <c r="CY34" s="597"/>
      <c r="CZ34" s="629">
        <v>13.6</v>
      </c>
      <c r="DA34" s="630"/>
      <c r="DB34" s="630"/>
      <c r="DC34" s="631"/>
      <c r="DD34" s="604">
        <v>967691</v>
      </c>
      <c r="DE34" s="596"/>
      <c r="DF34" s="596"/>
      <c r="DG34" s="596"/>
      <c r="DH34" s="596"/>
      <c r="DI34" s="596"/>
      <c r="DJ34" s="596"/>
      <c r="DK34" s="597"/>
      <c r="DL34" s="604">
        <v>834948</v>
      </c>
      <c r="DM34" s="596"/>
      <c r="DN34" s="596"/>
      <c r="DO34" s="596"/>
      <c r="DP34" s="596"/>
      <c r="DQ34" s="596"/>
      <c r="DR34" s="596"/>
      <c r="DS34" s="596"/>
      <c r="DT34" s="596"/>
      <c r="DU34" s="596"/>
      <c r="DV34" s="597"/>
      <c r="DW34" s="600">
        <v>14.1</v>
      </c>
      <c r="DX34" s="621"/>
      <c r="DY34" s="621"/>
      <c r="DZ34" s="621"/>
      <c r="EA34" s="621"/>
      <c r="EB34" s="621"/>
      <c r="EC34" s="622"/>
    </row>
    <row r="35" spans="2:133" ht="11.25" customHeight="1">
      <c r="B35" s="592" t="s">
        <v>307</v>
      </c>
      <c r="C35" s="593"/>
      <c r="D35" s="593"/>
      <c r="E35" s="593"/>
      <c r="F35" s="593"/>
      <c r="G35" s="593"/>
      <c r="H35" s="593"/>
      <c r="I35" s="593"/>
      <c r="J35" s="593"/>
      <c r="K35" s="593"/>
      <c r="L35" s="593"/>
      <c r="M35" s="593"/>
      <c r="N35" s="593"/>
      <c r="O35" s="593"/>
      <c r="P35" s="593"/>
      <c r="Q35" s="594"/>
      <c r="R35" s="595">
        <v>337858</v>
      </c>
      <c r="S35" s="596"/>
      <c r="T35" s="596"/>
      <c r="U35" s="596"/>
      <c r="V35" s="596"/>
      <c r="W35" s="596"/>
      <c r="X35" s="596"/>
      <c r="Y35" s="597"/>
      <c r="Z35" s="598">
        <v>3.5</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1847265</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142226</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96888</v>
      </c>
      <c r="CS35" s="627"/>
      <c r="CT35" s="627"/>
      <c r="CU35" s="627"/>
      <c r="CV35" s="627"/>
      <c r="CW35" s="627"/>
      <c r="CX35" s="627"/>
      <c r="CY35" s="628"/>
      <c r="CZ35" s="629">
        <v>1.1000000000000001</v>
      </c>
      <c r="DA35" s="630"/>
      <c r="DB35" s="630"/>
      <c r="DC35" s="631"/>
      <c r="DD35" s="604">
        <v>88626</v>
      </c>
      <c r="DE35" s="627"/>
      <c r="DF35" s="627"/>
      <c r="DG35" s="627"/>
      <c r="DH35" s="627"/>
      <c r="DI35" s="627"/>
      <c r="DJ35" s="627"/>
      <c r="DK35" s="628"/>
      <c r="DL35" s="604">
        <v>88626</v>
      </c>
      <c r="DM35" s="627"/>
      <c r="DN35" s="627"/>
      <c r="DO35" s="627"/>
      <c r="DP35" s="627"/>
      <c r="DQ35" s="627"/>
      <c r="DR35" s="627"/>
      <c r="DS35" s="627"/>
      <c r="DT35" s="627"/>
      <c r="DU35" s="627"/>
      <c r="DV35" s="628"/>
      <c r="DW35" s="600">
        <v>1.5</v>
      </c>
      <c r="DX35" s="621"/>
      <c r="DY35" s="621"/>
      <c r="DZ35" s="621"/>
      <c r="EA35" s="621"/>
      <c r="EB35" s="621"/>
      <c r="EC35" s="622"/>
    </row>
    <row r="36" spans="2:133" ht="11.25" customHeight="1">
      <c r="B36" s="638" t="s">
        <v>311</v>
      </c>
      <c r="C36" s="639"/>
      <c r="D36" s="639"/>
      <c r="E36" s="639"/>
      <c r="F36" s="639"/>
      <c r="G36" s="639"/>
      <c r="H36" s="639"/>
      <c r="I36" s="639"/>
      <c r="J36" s="639"/>
      <c r="K36" s="639"/>
      <c r="L36" s="639"/>
      <c r="M36" s="639"/>
      <c r="N36" s="639"/>
      <c r="O36" s="639"/>
      <c r="P36" s="639"/>
      <c r="Q36" s="640"/>
      <c r="R36" s="667">
        <v>9680917</v>
      </c>
      <c r="S36" s="668"/>
      <c r="T36" s="668"/>
      <c r="U36" s="668"/>
      <c r="V36" s="668"/>
      <c r="W36" s="668"/>
      <c r="X36" s="668"/>
      <c r="Y36" s="669"/>
      <c r="Z36" s="670">
        <v>100</v>
      </c>
      <c r="AA36" s="670"/>
      <c r="AB36" s="670"/>
      <c r="AC36" s="670"/>
      <c r="AD36" s="671">
        <v>5573901</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784935</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112319</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1183636</v>
      </c>
      <c r="CS36" s="596"/>
      <c r="CT36" s="596"/>
      <c r="CU36" s="596"/>
      <c r="CV36" s="596"/>
      <c r="CW36" s="596"/>
      <c r="CX36" s="596"/>
      <c r="CY36" s="597"/>
      <c r="CZ36" s="629">
        <v>12.9</v>
      </c>
      <c r="DA36" s="630"/>
      <c r="DB36" s="630"/>
      <c r="DC36" s="631"/>
      <c r="DD36" s="604">
        <v>1041615</v>
      </c>
      <c r="DE36" s="596"/>
      <c r="DF36" s="596"/>
      <c r="DG36" s="596"/>
      <c r="DH36" s="596"/>
      <c r="DI36" s="596"/>
      <c r="DJ36" s="596"/>
      <c r="DK36" s="597"/>
      <c r="DL36" s="604">
        <v>744761</v>
      </c>
      <c r="DM36" s="596"/>
      <c r="DN36" s="596"/>
      <c r="DO36" s="596"/>
      <c r="DP36" s="596"/>
      <c r="DQ36" s="596"/>
      <c r="DR36" s="596"/>
      <c r="DS36" s="596"/>
      <c r="DT36" s="596"/>
      <c r="DU36" s="596"/>
      <c r="DV36" s="597"/>
      <c r="DW36" s="600">
        <v>12.6</v>
      </c>
      <c r="DX36" s="621"/>
      <c r="DY36" s="621"/>
      <c r="DZ36" s="621"/>
      <c r="EA36" s="621"/>
      <c r="EB36" s="621"/>
      <c r="EC36" s="622"/>
    </row>
    <row r="37" spans="2:133" ht="11.25" customHeight="1">
      <c r="AQ37" s="674" t="s">
        <v>315</v>
      </c>
      <c r="AR37" s="675"/>
      <c r="AS37" s="675"/>
      <c r="AT37" s="675"/>
      <c r="AU37" s="675"/>
      <c r="AV37" s="675"/>
      <c r="AW37" s="675"/>
      <c r="AX37" s="675"/>
      <c r="AY37" s="676"/>
      <c r="AZ37" s="595">
        <v>217520</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3164</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508202</v>
      </c>
      <c r="CS37" s="627"/>
      <c r="CT37" s="627"/>
      <c r="CU37" s="627"/>
      <c r="CV37" s="627"/>
      <c r="CW37" s="627"/>
      <c r="CX37" s="627"/>
      <c r="CY37" s="628"/>
      <c r="CZ37" s="629">
        <v>5.5</v>
      </c>
      <c r="DA37" s="630"/>
      <c r="DB37" s="630"/>
      <c r="DC37" s="631"/>
      <c r="DD37" s="604">
        <v>475575</v>
      </c>
      <c r="DE37" s="627"/>
      <c r="DF37" s="627"/>
      <c r="DG37" s="627"/>
      <c r="DH37" s="627"/>
      <c r="DI37" s="627"/>
      <c r="DJ37" s="627"/>
      <c r="DK37" s="628"/>
      <c r="DL37" s="604">
        <v>424728</v>
      </c>
      <c r="DM37" s="627"/>
      <c r="DN37" s="627"/>
      <c r="DO37" s="627"/>
      <c r="DP37" s="627"/>
      <c r="DQ37" s="627"/>
      <c r="DR37" s="627"/>
      <c r="DS37" s="627"/>
      <c r="DT37" s="627"/>
      <c r="DU37" s="627"/>
      <c r="DV37" s="628"/>
      <c r="DW37" s="600">
        <v>7.2</v>
      </c>
      <c r="DX37" s="621"/>
      <c r="DY37" s="621"/>
      <c r="DZ37" s="621"/>
      <c r="EA37" s="621"/>
      <c r="EB37" s="621"/>
      <c r="EC37" s="622"/>
    </row>
    <row r="38" spans="2:133" ht="11.25" customHeight="1">
      <c r="AQ38" s="674" t="s">
        <v>318</v>
      </c>
      <c r="AR38" s="675"/>
      <c r="AS38" s="675"/>
      <c r="AT38" s="675"/>
      <c r="AU38" s="675"/>
      <c r="AV38" s="675"/>
      <c r="AW38" s="675"/>
      <c r="AX38" s="675"/>
      <c r="AY38" s="676"/>
      <c r="AZ38" s="595">
        <v>50730</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5447</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1610714</v>
      </c>
      <c r="CS38" s="596"/>
      <c r="CT38" s="596"/>
      <c r="CU38" s="596"/>
      <c r="CV38" s="596"/>
      <c r="CW38" s="596"/>
      <c r="CX38" s="596"/>
      <c r="CY38" s="597"/>
      <c r="CZ38" s="629">
        <v>17.5</v>
      </c>
      <c r="DA38" s="630"/>
      <c r="DB38" s="630"/>
      <c r="DC38" s="631"/>
      <c r="DD38" s="604">
        <v>1463067</v>
      </c>
      <c r="DE38" s="596"/>
      <c r="DF38" s="596"/>
      <c r="DG38" s="596"/>
      <c r="DH38" s="596"/>
      <c r="DI38" s="596"/>
      <c r="DJ38" s="596"/>
      <c r="DK38" s="597"/>
      <c r="DL38" s="604">
        <v>1378501</v>
      </c>
      <c r="DM38" s="596"/>
      <c r="DN38" s="596"/>
      <c r="DO38" s="596"/>
      <c r="DP38" s="596"/>
      <c r="DQ38" s="596"/>
      <c r="DR38" s="596"/>
      <c r="DS38" s="596"/>
      <c r="DT38" s="596"/>
      <c r="DU38" s="596"/>
      <c r="DV38" s="597"/>
      <c r="DW38" s="600">
        <v>23.3</v>
      </c>
      <c r="DX38" s="621"/>
      <c r="DY38" s="621"/>
      <c r="DZ38" s="621"/>
      <c r="EA38" s="621"/>
      <c r="EB38" s="621"/>
      <c r="EC38" s="622"/>
    </row>
    <row r="39" spans="2:133" ht="11.25" customHeight="1">
      <c r="AQ39" s="674" t="s">
        <v>321</v>
      </c>
      <c r="AR39" s="675"/>
      <c r="AS39" s="675"/>
      <c r="AT39" s="675"/>
      <c r="AU39" s="675"/>
      <c r="AV39" s="675"/>
      <c r="AW39" s="675"/>
      <c r="AX39" s="675"/>
      <c r="AY39" s="676"/>
      <c r="AZ39" s="595">
        <v>12361</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118</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517990</v>
      </c>
      <c r="CS39" s="627"/>
      <c r="CT39" s="627"/>
      <c r="CU39" s="627"/>
      <c r="CV39" s="627"/>
      <c r="CW39" s="627"/>
      <c r="CX39" s="627"/>
      <c r="CY39" s="628"/>
      <c r="CZ39" s="629">
        <v>5.6</v>
      </c>
      <c r="DA39" s="630"/>
      <c r="DB39" s="630"/>
      <c r="DC39" s="631"/>
      <c r="DD39" s="604">
        <v>487970</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180971</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89</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20283</v>
      </c>
      <c r="CS40" s="596"/>
      <c r="CT40" s="596"/>
      <c r="CU40" s="596"/>
      <c r="CV40" s="596"/>
      <c r="CW40" s="596"/>
      <c r="CX40" s="596"/>
      <c r="CY40" s="597"/>
      <c r="CZ40" s="629">
        <v>0.2</v>
      </c>
      <c r="DA40" s="630"/>
      <c r="DB40" s="630"/>
      <c r="DC40" s="631"/>
      <c r="DD40" s="604">
        <v>30</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600748</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318</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825128</v>
      </c>
      <c r="CS42" s="596"/>
      <c r="CT42" s="596"/>
      <c r="CU42" s="596"/>
      <c r="CV42" s="596"/>
      <c r="CW42" s="596"/>
      <c r="CX42" s="596"/>
      <c r="CY42" s="597"/>
      <c r="CZ42" s="629">
        <v>9</v>
      </c>
      <c r="DA42" s="678"/>
      <c r="DB42" s="678"/>
      <c r="DC42" s="679"/>
      <c r="DD42" s="604">
        <v>332510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11299</v>
      </c>
      <c r="CS43" s="627"/>
      <c r="CT43" s="627"/>
      <c r="CU43" s="627"/>
      <c r="CV43" s="627"/>
      <c r="CW43" s="627"/>
      <c r="CX43" s="627"/>
      <c r="CY43" s="628"/>
      <c r="CZ43" s="629">
        <v>0.1</v>
      </c>
      <c r="DA43" s="630"/>
      <c r="DB43" s="630"/>
      <c r="DC43" s="631"/>
      <c r="DD43" s="604">
        <v>11299</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818994</v>
      </c>
      <c r="CS44" s="596"/>
      <c r="CT44" s="596"/>
      <c r="CU44" s="596"/>
      <c r="CV44" s="596"/>
      <c r="CW44" s="596"/>
      <c r="CX44" s="596"/>
      <c r="CY44" s="597"/>
      <c r="CZ44" s="629">
        <v>8.9</v>
      </c>
      <c r="DA44" s="678"/>
      <c r="DB44" s="678"/>
      <c r="DC44" s="679"/>
      <c r="DD44" s="604">
        <v>332467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320868</v>
      </c>
      <c r="CS45" s="627"/>
      <c r="CT45" s="627"/>
      <c r="CU45" s="627"/>
      <c r="CV45" s="627"/>
      <c r="CW45" s="627"/>
      <c r="CX45" s="627"/>
      <c r="CY45" s="628"/>
      <c r="CZ45" s="629">
        <v>3.5</v>
      </c>
      <c r="DA45" s="630"/>
      <c r="DB45" s="630"/>
      <c r="DC45" s="631"/>
      <c r="DD45" s="604">
        <v>63683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461100</v>
      </c>
      <c r="CS46" s="596"/>
      <c r="CT46" s="596"/>
      <c r="CU46" s="596"/>
      <c r="CV46" s="596"/>
      <c r="CW46" s="596"/>
      <c r="CX46" s="596"/>
      <c r="CY46" s="597"/>
      <c r="CZ46" s="629">
        <v>5</v>
      </c>
      <c r="DA46" s="678"/>
      <c r="DB46" s="678"/>
      <c r="DC46" s="679"/>
      <c r="DD46" s="604">
        <v>231758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6134</v>
      </c>
      <c r="CS47" s="627"/>
      <c r="CT47" s="627"/>
      <c r="CU47" s="627"/>
      <c r="CV47" s="627"/>
      <c r="CW47" s="627"/>
      <c r="CX47" s="627"/>
      <c r="CY47" s="628"/>
      <c r="CZ47" s="629">
        <v>0.1</v>
      </c>
      <c r="DA47" s="630"/>
      <c r="DB47" s="630"/>
      <c r="DC47" s="631"/>
      <c r="DD47" s="604">
        <v>43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9196824</v>
      </c>
      <c r="CS49" s="663"/>
      <c r="CT49" s="663"/>
      <c r="CU49" s="663"/>
      <c r="CV49" s="663"/>
      <c r="CW49" s="663"/>
      <c r="CX49" s="663"/>
      <c r="CY49" s="690"/>
      <c r="CZ49" s="691">
        <v>100</v>
      </c>
      <c r="DA49" s="692"/>
      <c r="DB49" s="692"/>
      <c r="DC49" s="693"/>
      <c r="DD49" s="694">
        <v>6856458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9661</v>
      </c>
      <c r="R7" s="725"/>
      <c r="S7" s="725"/>
      <c r="T7" s="725"/>
      <c r="U7" s="725"/>
      <c r="V7" s="725">
        <v>9177</v>
      </c>
      <c r="W7" s="725"/>
      <c r="X7" s="725"/>
      <c r="Y7" s="725"/>
      <c r="Z7" s="725"/>
      <c r="AA7" s="725">
        <v>484</v>
      </c>
      <c r="AB7" s="725"/>
      <c r="AC7" s="725"/>
      <c r="AD7" s="725"/>
      <c r="AE7" s="726"/>
      <c r="AF7" s="727">
        <v>375</v>
      </c>
      <c r="AG7" s="728"/>
      <c r="AH7" s="728"/>
      <c r="AI7" s="728"/>
      <c r="AJ7" s="729"/>
      <c r="AK7" s="764">
        <v>191</v>
      </c>
      <c r="AL7" s="765"/>
      <c r="AM7" s="765"/>
      <c r="AN7" s="765"/>
      <c r="AO7" s="765"/>
      <c r="AP7" s="765">
        <v>6563</v>
      </c>
      <c r="AQ7" s="765"/>
      <c r="AR7" s="765"/>
      <c r="AS7" s="765"/>
      <c r="AT7" s="765"/>
      <c r="AU7" s="766" t="s">
        <v>538</v>
      </c>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566</v>
      </c>
      <c r="BS7" s="768" t="s">
        <v>561</v>
      </c>
      <c r="BT7" s="769"/>
      <c r="BU7" s="769"/>
      <c r="BV7" s="769"/>
      <c r="BW7" s="769"/>
      <c r="BX7" s="769"/>
      <c r="BY7" s="769"/>
      <c r="BZ7" s="769"/>
      <c r="CA7" s="769"/>
      <c r="CB7" s="769"/>
      <c r="CC7" s="769"/>
      <c r="CD7" s="769"/>
      <c r="CE7" s="769"/>
      <c r="CF7" s="769"/>
      <c r="CG7" s="770"/>
      <c r="CH7" s="761">
        <v>0</v>
      </c>
      <c r="CI7" s="762"/>
      <c r="CJ7" s="762"/>
      <c r="CK7" s="762"/>
      <c r="CL7" s="763"/>
      <c r="CM7" s="761">
        <v>53</v>
      </c>
      <c r="CN7" s="762"/>
      <c r="CO7" s="762"/>
      <c r="CP7" s="762"/>
      <c r="CQ7" s="763"/>
      <c r="CR7" s="761">
        <v>5</v>
      </c>
      <c r="CS7" s="762"/>
      <c r="CT7" s="762"/>
      <c r="CU7" s="762"/>
      <c r="CV7" s="763"/>
      <c r="CW7" s="761" t="s">
        <v>564</v>
      </c>
      <c r="CX7" s="762"/>
      <c r="CY7" s="762"/>
      <c r="CZ7" s="762"/>
      <c r="DA7" s="763"/>
      <c r="DB7" s="761" t="s">
        <v>541</v>
      </c>
      <c r="DC7" s="762"/>
      <c r="DD7" s="762"/>
      <c r="DE7" s="762"/>
      <c r="DF7" s="763"/>
      <c r="DG7" s="761">
        <v>177</v>
      </c>
      <c r="DH7" s="762"/>
      <c r="DI7" s="762"/>
      <c r="DJ7" s="762"/>
      <c r="DK7" s="763"/>
      <c r="DL7" s="761" t="s">
        <v>557</v>
      </c>
      <c r="DM7" s="762"/>
      <c r="DN7" s="762"/>
      <c r="DO7" s="762"/>
      <c r="DP7" s="763"/>
      <c r="DQ7" s="761" t="s">
        <v>543</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562</v>
      </c>
      <c r="BT8" s="759"/>
      <c r="BU8" s="759"/>
      <c r="BV8" s="759"/>
      <c r="BW8" s="759"/>
      <c r="BX8" s="759"/>
      <c r="BY8" s="759"/>
      <c r="BZ8" s="759"/>
      <c r="CA8" s="759"/>
      <c r="CB8" s="759"/>
      <c r="CC8" s="759"/>
      <c r="CD8" s="759"/>
      <c r="CE8" s="759"/>
      <c r="CF8" s="759"/>
      <c r="CG8" s="760"/>
      <c r="CH8" s="771">
        <v>20</v>
      </c>
      <c r="CI8" s="772"/>
      <c r="CJ8" s="772"/>
      <c r="CK8" s="772"/>
      <c r="CL8" s="773"/>
      <c r="CM8" s="771">
        <v>126</v>
      </c>
      <c r="CN8" s="772"/>
      <c r="CO8" s="772"/>
      <c r="CP8" s="772"/>
      <c r="CQ8" s="773"/>
      <c r="CR8" s="771">
        <v>24</v>
      </c>
      <c r="CS8" s="772"/>
      <c r="CT8" s="772"/>
      <c r="CU8" s="772"/>
      <c r="CV8" s="773"/>
      <c r="CW8" s="771" t="s">
        <v>543</v>
      </c>
      <c r="CX8" s="772"/>
      <c r="CY8" s="772"/>
      <c r="CZ8" s="772"/>
      <c r="DA8" s="773"/>
      <c r="DB8" s="771" t="s">
        <v>543</v>
      </c>
      <c r="DC8" s="772"/>
      <c r="DD8" s="772"/>
      <c r="DE8" s="772"/>
      <c r="DF8" s="773"/>
      <c r="DG8" s="771" t="s">
        <v>541</v>
      </c>
      <c r="DH8" s="772"/>
      <c r="DI8" s="772"/>
      <c r="DJ8" s="772"/>
      <c r="DK8" s="773"/>
      <c r="DL8" s="771" t="s">
        <v>543</v>
      </c>
      <c r="DM8" s="772"/>
      <c r="DN8" s="772"/>
      <c r="DO8" s="772"/>
      <c r="DP8" s="773"/>
      <c r="DQ8" s="771" t="s">
        <v>541</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563</v>
      </c>
      <c r="BT9" s="759"/>
      <c r="BU9" s="759"/>
      <c r="BV9" s="759"/>
      <c r="BW9" s="759"/>
      <c r="BX9" s="759"/>
      <c r="BY9" s="759"/>
      <c r="BZ9" s="759"/>
      <c r="CA9" s="759"/>
      <c r="CB9" s="759"/>
      <c r="CC9" s="759"/>
      <c r="CD9" s="759"/>
      <c r="CE9" s="759"/>
      <c r="CF9" s="759"/>
      <c r="CG9" s="760"/>
      <c r="CH9" s="771">
        <v>-154</v>
      </c>
      <c r="CI9" s="772"/>
      <c r="CJ9" s="772"/>
      <c r="CK9" s="772"/>
      <c r="CL9" s="773"/>
      <c r="CM9" s="771">
        <v>285</v>
      </c>
      <c r="CN9" s="772"/>
      <c r="CO9" s="772"/>
      <c r="CP9" s="772"/>
      <c r="CQ9" s="773"/>
      <c r="CR9" s="771">
        <v>13</v>
      </c>
      <c r="CS9" s="772"/>
      <c r="CT9" s="772"/>
      <c r="CU9" s="772"/>
      <c r="CV9" s="773"/>
      <c r="CW9" s="771">
        <v>31</v>
      </c>
      <c r="CX9" s="772"/>
      <c r="CY9" s="772"/>
      <c r="CZ9" s="772"/>
      <c r="DA9" s="773"/>
      <c r="DB9" s="771" t="s">
        <v>565</v>
      </c>
      <c r="DC9" s="772"/>
      <c r="DD9" s="772"/>
      <c r="DE9" s="772"/>
      <c r="DF9" s="773"/>
      <c r="DG9" s="771" t="s">
        <v>565</v>
      </c>
      <c r="DH9" s="772"/>
      <c r="DI9" s="772"/>
      <c r="DJ9" s="772"/>
      <c r="DK9" s="773"/>
      <c r="DL9" s="771" t="s">
        <v>541</v>
      </c>
      <c r="DM9" s="772"/>
      <c r="DN9" s="772"/>
      <c r="DO9" s="772"/>
      <c r="DP9" s="773"/>
      <c r="DQ9" s="771" t="s">
        <v>565</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f>Q7</f>
        <v>9661</v>
      </c>
      <c r="R23" s="784"/>
      <c r="S23" s="784"/>
      <c r="T23" s="784"/>
      <c r="U23" s="784"/>
      <c r="V23" s="784">
        <f t="shared" ref="V23" si="0">V7</f>
        <v>9177</v>
      </c>
      <c r="W23" s="784"/>
      <c r="X23" s="784"/>
      <c r="Y23" s="784"/>
      <c r="Z23" s="784"/>
      <c r="AA23" s="784">
        <f t="shared" ref="AA23" si="1">AA7</f>
        <v>484</v>
      </c>
      <c r="AB23" s="784"/>
      <c r="AC23" s="784"/>
      <c r="AD23" s="784"/>
      <c r="AE23" s="785"/>
      <c r="AF23" s="786">
        <v>375</v>
      </c>
      <c r="AG23" s="784"/>
      <c r="AH23" s="784"/>
      <c r="AI23" s="784"/>
      <c r="AJ23" s="787"/>
      <c r="AK23" s="788"/>
      <c r="AL23" s="789"/>
      <c r="AM23" s="789"/>
      <c r="AN23" s="789"/>
      <c r="AO23" s="789"/>
      <c r="AP23" s="784">
        <f>AP7</f>
        <v>6563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3</v>
      </c>
      <c r="R28" s="813"/>
      <c r="S28" s="813"/>
      <c r="T28" s="813"/>
      <c r="U28" s="813"/>
      <c r="V28" s="813">
        <v>1</v>
      </c>
      <c r="W28" s="813"/>
      <c r="X28" s="813"/>
      <c r="Y28" s="813"/>
      <c r="Z28" s="813"/>
      <c r="AA28" s="813">
        <v>1</v>
      </c>
      <c r="AB28" s="813"/>
      <c r="AC28" s="813"/>
      <c r="AD28" s="813"/>
      <c r="AE28" s="814"/>
      <c r="AF28" s="815">
        <v>1</v>
      </c>
      <c r="AG28" s="813"/>
      <c r="AH28" s="813"/>
      <c r="AI28" s="813"/>
      <c r="AJ28" s="816"/>
      <c r="AK28" s="817">
        <v>1</v>
      </c>
      <c r="AL28" s="808"/>
      <c r="AM28" s="808"/>
      <c r="AN28" s="808"/>
      <c r="AO28" s="808"/>
      <c r="AP28" s="808" t="s">
        <v>543</v>
      </c>
      <c r="AQ28" s="808"/>
      <c r="AR28" s="808"/>
      <c r="AS28" s="808"/>
      <c r="AT28" s="808"/>
      <c r="AU28" s="808" t="s">
        <v>543</v>
      </c>
      <c r="AV28" s="808"/>
      <c r="AW28" s="808"/>
      <c r="AX28" s="808"/>
      <c r="AY28" s="808"/>
      <c r="AZ28" s="809" t="s">
        <v>539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2967</v>
      </c>
      <c r="R29" s="749"/>
      <c r="S29" s="749"/>
      <c r="T29" s="749"/>
      <c r="U29" s="749"/>
      <c r="V29" s="749">
        <v>2824</v>
      </c>
      <c r="W29" s="749"/>
      <c r="X29" s="749"/>
      <c r="Y29" s="749"/>
      <c r="Z29" s="749"/>
      <c r="AA29" s="749">
        <v>142</v>
      </c>
      <c r="AB29" s="749"/>
      <c r="AC29" s="749"/>
      <c r="AD29" s="749"/>
      <c r="AE29" s="750"/>
      <c r="AF29" s="751">
        <v>142</v>
      </c>
      <c r="AG29" s="752"/>
      <c r="AH29" s="752"/>
      <c r="AI29" s="752"/>
      <c r="AJ29" s="753"/>
      <c r="AK29" s="820">
        <v>181</v>
      </c>
      <c r="AL29" s="821"/>
      <c r="AM29" s="821"/>
      <c r="AN29" s="821"/>
      <c r="AO29" s="821"/>
      <c r="AP29" s="821" t="s">
        <v>541</v>
      </c>
      <c r="AQ29" s="821"/>
      <c r="AR29" s="821"/>
      <c r="AS29" s="821"/>
      <c r="AT29" s="821"/>
      <c r="AU29" s="821" t="s">
        <v>543</v>
      </c>
      <c r="AV29" s="821"/>
      <c r="AW29" s="821"/>
      <c r="AX29" s="821"/>
      <c r="AY29" s="821"/>
      <c r="AZ29" s="822" t="s">
        <v>540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1934</v>
      </c>
      <c r="R30" s="749"/>
      <c r="S30" s="749"/>
      <c r="T30" s="749"/>
      <c r="U30" s="749"/>
      <c r="V30" s="749">
        <v>1919</v>
      </c>
      <c r="W30" s="749"/>
      <c r="X30" s="749"/>
      <c r="Y30" s="749"/>
      <c r="Z30" s="749"/>
      <c r="AA30" s="749">
        <v>15</v>
      </c>
      <c r="AB30" s="749"/>
      <c r="AC30" s="749"/>
      <c r="AD30" s="749"/>
      <c r="AE30" s="750"/>
      <c r="AF30" s="751">
        <v>15</v>
      </c>
      <c r="AG30" s="752"/>
      <c r="AH30" s="752"/>
      <c r="AI30" s="752"/>
      <c r="AJ30" s="753"/>
      <c r="AK30" s="820">
        <v>267</v>
      </c>
      <c r="AL30" s="821"/>
      <c r="AM30" s="821"/>
      <c r="AN30" s="821"/>
      <c r="AO30" s="821"/>
      <c r="AP30" s="821" t="s">
        <v>543</v>
      </c>
      <c r="AQ30" s="821"/>
      <c r="AR30" s="821"/>
      <c r="AS30" s="821"/>
      <c r="AT30" s="821"/>
      <c r="AU30" s="821" t="s">
        <v>541</v>
      </c>
      <c r="AV30" s="821"/>
      <c r="AW30" s="821"/>
      <c r="AX30" s="821"/>
      <c r="AY30" s="821"/>
      <c r="AZ30" s="822" t="s">
        <v>541</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509</v>
      </c>
      <c r="R31" s="749"/>
      <c r="S31" s="749"/>
      <c r="T31" s="749"/>
      <c r="U31" s="749"/>
      <c r="V31" s="749">
        <v>505</v>
      </c>
      <c r="W31" s="749"/>
      <c r="X31" s="749"/>
      <c r="Y31" s="749"/>
      <c r="Z31" s="749"/>
      <c r="AA31" s="749">
        <v>3</v>
      </c>
      <c r="AB31" s="749"/>
      <c r="AC31" s="749"/>
      <c r="AD31" s="749"/>
      <c r="AE31" s="750"/>
      <c r="AF31" s="751">
        <v>3</v>
      </c>
      <c r="AG31" s="752"/>
      <c r="AH31" s="752"/>
      <c r="AI31" s="752"/>
      <c r="AJ31" s="753"/>
      <c r="AK31" s="820">
        <v>313</v>
      </c>
      <c r="AL31" s="821"/>
      <c r="AM31" s="821"/>
      <c r="AN31" s="821"/>
      <c r="AO31" s="821"/>
      <c r="AP31" s="821" t="s">
        <v>543</v>
      </c>
      <c r="AQ31" s="821"/>
      <c r="AR31" s="821"/>
      <c r="AS31" s="821"/>
      <c r="AT31" s="821"/>
      <c r="AU31" s="821" t="s">
        <v>543</v>
      </c>
      <c r="AV31" s="821"/>
      <c r="AW31" s="821"/>
      <c r="AX31" s="821"/>
      <c r="AY31" s="821"/>
      <c r="AZ31" s="822" t="s">
        <v>540</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384</v>
      </c>
      <c r="C32" s="746"/>
      <c r="D32" s="746"/>
      <c r="E32" s="746"/>
      <c r="F32" s="746"/>
      <c r="G32" s="746"/>
      <c r="H32" s="746"/>
      <c r="I32" s="746"/>
      <c r="J32" s="746"/>
      <c r="K32" s="746"/>
      <c r="L32" s="746"/>
      <c r="M32" s="746"/>
      <c r="N32" s="746"/>
      <c r="O32" s="746"/>
      <c r="P32" s="747"/>
      <c r="Q32" s="748">
        <v>2544</v>
      </c>
      <c r="R32" s="749"/>
      <c r="S32" s="749"/>
      <c r="T32" s="749"/>
      <c r="U32" s="749"/>
      <c r="V32" s="749">
        <v>2454</v>
      </c>
      <c r="W32" s="749"/>
      <c r="X32" s="749"/>
      <c r="Y32" s="749"/>
      <c r="Z32" s="749"/>
      <c r="AA32" s="749">
        <v>90</v>
      </c>
      <c r="AB32" s="749"/>
      <c r="AC32" s="749"/>
      <c r="AD32" s="749"/>
      <c r="AE32" s="750"/>
      <c r="AF32" s="751">
        <v>2374</v>
      </c>
      <c r="AG32" s="752"/>
      <c r="AH32" s="752"/>
      <c r="AI32" s="752"/>
      <c r="AJ32" s="753"/>
      <c r="AK32" s="820">
        <v>218</v>
      </c>
      <c r="AL32" s="821"/>
      <c r="AM32" s="821"/>
      <c r="AN32" s="821"/>
      <c r="AO32" s="821"/>
      <c r="AP32" s="821">
        <v>3836</v>
      </c>
      <c r="AQ32" s="821"/>
      <c r="AR32" s="821"/>
      <c r="AS32" s="821"/>
      <c r="AT32" s="821"/>
      <c r="AU32" s="821">
        <v>2416</v>
      </c>
      <c r="AV32" s="821"/>
      <c r="AW32" s="821"/>
      <c r="AX32" s="821"/>
      <c r="AY32" s="821"/>
      <c r="AZ32" s="822" t="s">
        <v>541</v>
      </c>
      <c r="BA32" s="822"/>
      <c r="BB32" s="822"/>
      <c r="BC32" s="822"/>
      <c r="BD32" s="822"/>
      <c r="BE32" s="818" t="s">
        <v>567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386</v>
      </c>
      <c r="C33" s="746"/>
      <c r="D33" s="746"/>
      <c r="E33" s="746"/>
      <c r="F33" s="746"/>
      <c r="G33" s="746"/>
      <c r="H33" s="746"/>
      <c r="I33" s="746"/>
      <c r="J33" s="746"/>
      <c r="K33" s="746"/>
      <c r="L33" s="746"/>
      <c r="M33" s="746"/>
      <c r="N33" s="746"/>
      <c r="O33" s="746"/>
      <c r="P33" s="747"/>
      <c r="Q33" s="748">
        <v>315</v>
      </c>
      <c r="R33" s="749"/>
      <c r="S33" s="749"/>
      <c r="T33" s="749"/>
      <c r="U33" s="749"/>
      <c r="V33" s="749">
        <v>264</v>
      </c>
      <c r="W33" s="749"/>
      <c r="X33" s="749"/>
      <c r="Y33" s="749"/>
      <c r="Z33" s="749"/>
      <c r="AA33" s="749">
        <v>52</v>
      </c>
      <c r="AB33" s="749"/>
      <c r="AC33" s="749"/>
      <c r="AD33" s="749"/>
      <c r="AE33" s="750"/>
      <c r="AF33" s="751">
        <v>313</v>
      </c>
      <c r="AG33" s="752"/>
      <c r="AH33" s="752"/>
      <c r="AI33" s="752"/>
      <c r="AJ33" s="753"/>
      <c r="AK33" s="820">
        <v>12</v>
      </c>
      <c r="AL33" s="821"/>
      <c r="AM33" s="821"/>
      <c r="AN33" s="821"/>
      <c r="AO33" s="821"/>
      <c r="AP33" s="821">
        <v>1561</v>
      </c>
      <c r="AQ33" s="821"/>
      <c r="AR33" s="821"/>
      <c r="AS33" s="821"/>
      <c r="AT33" s="821"/>
      <c r="AU33" s="821">
        <v>78</v>
      </c>
      <c r="AV33" s="821"/>
      <c r="AW33" s="821"/>
      <c r="AX33" s="821"/>
      <c r="AY33" s="821"/>
      <c r="AZ33" s="822" t="s">
        <v>542</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387</v>
      </c>
      <c r="C34" s="746"/>
      <c r="D34" s="746"/>
      <c r="E34" s="746"/>
      <c r="F34" s="746"/>
      <c r="G34" s="746"/>
      <c r="H34" s="746"/>
      <c r="I34" s="746"/>
      <c r="J34" s="746"/>
      <c r="K34" s="746"/>
      <c r="L34" s="746"/>
      <c r="M34" s="746"/>
      <c r="N34" s="746"/>
      <c r="O34" s="746"/>
      <c r="P34" s="747"/>
      <c r="Q34" s="748">
        <v>108</v>
      </c>
      <c r="R34" s="749"/>
      <c r="S34" s="749"/>
      <c r="T34" s="749"/>
      <c r="U34" s="749"/>
      <c r="V34" s="749">
        <v>108</v>
      </c>
      <c r="W34" s="749"/>
      <c r="X34" s="749"/>
      <c r="Y34" s="749"/>
      <c r="Z34" s="749"/>
      <c r="AA34" s="749">
        <v>0</v>
      </c>
      <c r="AB34" s="749"/>
      <c r="AC34" s="749"/>
      <c r="AD34" s="749"/>
      <c r="AE34" s="750"/>
      <c r="AF34" s="751">
        <v>0</v>
      </c>
      <c r="AG34" s="752"/>
      <c r="AH34" s="752"/>
      <c r="AI34" s="752"/>
      <c r="AJ34" s="753"/>
      <c r="AK34" s="820">
        <v>50</v>
      </c>
      <c r="AL34" s="821"/>
      <c r="AM34" s="821"/>
      <c r="AN34" s="821"/>
      <c r="AO34" s="821"/>
      <c r="AP34" s="821">
        <v>350</v>
      </c>
      <c r="AQ34" s="821"/>
      <c r="AR34" s="821"/>
      <c r="AS34" s="821"/>
      <c r="AT34" s="821"/>
      <c r="AU34" s="821">
        <v>212</v>
      </c>
      <c r="AV34" s="821"/>
      <c r="AW34" s="821"/>
      <c r="AX34" s="821"/>
      <c r="AY34" s="821"/>
      <c r="AZ34" s="822" t="s">
        <v>541</v>
      </c>
      <c r="BA34" s="822"/>
      <c r="BB34" s="822"/>
      <c r="BC34" s="822"/>
      <c r="BD34" s="822"/>
      <c r="BE34" s="818" t="s">
        <v>388</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389</v>
      </c>
      <c r="C35" s="746"/>
      <c r="D35" s="746"/>
      <c r="E35" s="746"/>
      <c r="F35" s="746"/>
      <c r="G35" s="746"/>
      <c r="H35" s="746"/>
      <c r="I35" s="746"/>
      <c r="J35" s="746"/>
      <c r="K35" s="746"/>
      <c r="L35" s="746"/>
      <c r="M35" s="746"/>
      <c r="N35" s="746"/>
      <c r="O35" s="746"/>
      <c r="P35" s="747"/>
      <c r="Q35" s="748">
        <v>230</v>
      </c>
      <c r="R35" s="749"/>
      <c r="S35" s="749"/>
      <c r="T35" s="749"/>
      <c r="U35" s="749"/>
      <c r="V35" s="749">
        <v>230</v>
      </c>
      <c r="W35" s="749"/>
      <c r="X35" s="749"/>
      <c r="Y35" s="749"/>
      <c r="Z35" s="749"/>
      <c r="AA35" s="749">
        <v>0</v>
      </c>
      <c r="AB35" s="749"/>
      <c r="AC35" s="749"/>
      <c r="AD35" s="749"/>
      <c r="AE35" s="750"/>
      <c r="AF35" s="751">
        <v>0</v>
      </c>
      <c r="AG35" s="752"/>
      <c r="AH35" s="752"/>
      <c r="AI35" s="752"/>
      <c r="AJ35" s="753"/>
      <c r="AK35" s="820">
        <v>178</v>
      </c>
      <c r="AL35" s="821"/>
      <c r="AM35" s="821"/>
      <c r="AN35" s="821"/>
      <c r="AO35" s="821"/>
      <c r="AP35" s="821">
        <v>1253</v>
      </c>
      <c r="AQ35" s="821"/>
      <c r="AR35" s="821"/>
      <c r="AS35" s="821"/>
      <c r="AT35" s="821"/>
      <c r="AU35" s="821">
        <v>1253</v>
      </c>
      <c r="AV35" s="821"/>
      <c r="AW35" s="821"/>
      <c r="AX35" s="821"/>
      <c r="AY35" s="821"/>
      <c r="AZ35" s="822" t="s">
        <v>541</v>
      </c>
      <c r="BA35" s="822"/>
      <c r="BB35" s="822"/>
      <c r="BC35" s="822"/>
      <c r="BD35" s="822"/>
      <c r="BE35" s="818" t="s">
        <v>545</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t="s">
        <v>390</v>
      </c>
      <c r="C36" s="746"/>
      <c r="D36" s="746"/>
      <c r="E36" s="746"/>
      <c r="F36" s="746"/>
      <c r="G36" s="746"/>
      <c r="H36" s="746"/>
      <c r="I36" s="746"/>
      <c r="J36" s="746"/>
      <c r="K36" s="746"/>
      <c r="L36" s="746"/>
      <c r="M36" s="746"/>
      <c r="N36" s="746"/>
      <c r="O36" s="746"/>
      <c r="P36" s="747"/>
      <c r="Q36" s="748">
        <v>1091</v>
      </c>
      <c r="R36" s="749"/>
      <c r="S36" s="749"/>
      <c r="T36" s="749"/>
      <c r="U36" s="749"/>
      <c r="V36" s="749">
        <v>1091</v>
      </c>
      <c r="W36" s="749"/>
      <c r="X36" s="749"/>
      <c r="Y36" s="749"/>
      <c r="Z36" s="749"/>
      <c r="AA36" s="749">
        <v>0</v>
      </c>
      <c r="AB36" s="749"/>
      <c r="AC36" s="749"/>
      <c r="AD36" s="749"/>
      <c r="AE36" s="750"/>
      <c r="AF36" s="751">
        <v>0</v>
      </c>
      <c r="AG36" s="752"/>
      <c r="AH36" s="752"/>
      <c r="AI36" s="752"/>
      <c r="AJ36" s="753"/>
      <c r="AK36" s="820">
        <v>615</v>
      </c>
      <c r="AL36" s="821"/>
      <c r="AM36" s="821"/>
      <c r="AN36" s="821"/>
      <c r="AO36" s="821"/>
      <c r="AP36" s="821">
        <v>7654</v>
      </c>
      <c r="AQ36" s="821"/>
      <c r="AR36" s="821"/>
      <c r="AS36" s="821"/>
      <c r="AT36" s="821"/>
      <c r="AU36" s="821">
        <v>7088</v>
      </c>
      <c r="AV36" s="821"/>
      <c r="AW36" s="821"/>
      <c r="AX36" s="821"/>
      <c r="AY36" s="821"/>
      <c r="AZ36" s="822" t="s">
        <v>541</v>
      </c>
      <c r="BA36" s="822"/>
      <c r="BB36" s="822"/>
      <c r="BC36" s="822"/>
      <c r="BD36" s="822"/>
      <c r="BE36" s="818" t="s">
        <v>544</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392</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2849</v>
      </c>
      <c r="AG63" s="832"/>
      <c r="AH63" s="832"/>
      <c r="AI63" s="832"/>
      <c r="AJ63" s="833"/>
      <c r="AK63" s="834"/>
      <c r="AL63" s="829"/>
      <c r="AM63" s="829"/>
      <c r="AN63" s="829"/>
      <c r="AO63" s="829"/>
      <c r="AP63" s="832">
        <f>SUM(AP32:AT36)</f>
        <v>14654</v>
      </c>
      <c r="AQ63" s="832"/>
      <c r="AR63" s="832"/>
      <c r="AS63" s="832"/>
      <c r="AT63" s="832"/>
      <c r="AU63" s="832">
        <f>SUM(AU32:AY36)</f>
        <v>11047</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394</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395</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546</v>
      </c>
      <c r="C68" s="860"/>
      <c r="D68" s="860"/>
      <c r="E68" s="860"/>
      <c r="F68" s="860"/>
      <c r="G68" s="860"/>
      <c r="H68" s="860"/>
      <c r="I68" s="860"/>
      <c r="J68" s="860"/>
      <c r="K68" s="860"/>
      <c r="L68" s="860"/>
      <c r="M68" s="860"/>
      <c r="N68" s="860"/>
      <c r="O68" s="860"/>
      <c r="P68" s="861"/>
      <c r="Q68" s="862">
        <v>1643</v>
      </c>
      <c r="R68" s="856"/>
      <c r="S68" s="856"/>
      <c r="T68" s="856"/>
      <c r="U68" s="856"/>
      <c r="V68" s="856">
        <v>1515</v>
      </c>
      <c r="W68" s="856"/>
      <c r="X68" s="856"/>
      <c r="Y68" s="856"/>
      <c r="Z68" s="856"/>
      <c r="AA68" s="856">
        <v>128</v>
      </c>
      <c r="AB68" s="856"/>
      <c r="AC68" s="856"/>
      <c r="AD68" s="856"/>
      <c r="AE68" s="856"/>
      <c r="AF68" s="856">
        <v>128</v>
      </c>
      <c r="AG68" s="856"/>
      <c r="AH68" s="856"/>
      <c r="AI68" s="856"/>
      <c r="AJ68" s="856"/>
      <c r="AK68" s="856">
        <v>112</v>
      </c>
      <c r="AL68" s="856"/>
      <c r="AM68" s="856"/>
      <c r="AN68" s="856"/>
      <c r="AO68" s="856"/>
      <c r="AP68" s="856">
        <v>1520</v>
      </c>
      <c r="AQ68" s="856"/>
      <c r="AR68" s="856"/>
      <c r="AS68" s="856"/>
      <c r="AT68" s="856"/>
      <c r="AU68" s="856">
        <v>96</v>
      </c>
      <c r="AV68" s="856"/>
      <c r="AW68" s="856"/>
      <c r="AX68" s="856"/>
      <c r="AY68" s="856"/>
      <c r="AZ68" s="857" t="s">
        <v>558</v>
      </c>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547</v>
      </c>
      <c r="C69" s="864"/>
      <c r="D69" s="864"/>
      <c r="E69" s="864"/>
      <c r="F69" s="864"/>
      <c r="G69" s="864"/>
      <c r="H69" s="864"/>
      <c r="I69" s="864"/>
      <c r="J69" s="864"/>
      <c r="K69" s="864"/>
      <c r="L69" s="864"/>
      <c r="M69" s="864"/>
      <c r="N69" s="864"/>
      <c r="O69" s="864"/>
      <c r="P69" s="865"/>
      <c r="Q69" s="866">
        <v>27</v>
      </c>
      <c r="R69" s="821"/>
      <c r="S69" s="821"/>
      <c r="T69" s="821"/>
      <c r="U69" s="821"/>
      <c r="V69" s="821">
        <v>25</v>
      </c>
      <c r="W69" s="821"/>
      <c r="X69" s="821"/>
      <c r="Y69" s="821"/>
      <c r="Z69" s="821"/>
      <c r="AA69" s="821">
        <v>3</v>
      </c>
      <c r="AB69" s="821"/>
      <c r="AC69" s="821"/>
      <c r="AD69" s="821"/>
      <c r="AE69" s="821"/>
      <c r="AF69" s="821">
        <v>3</v>
      </c>
      <c r="AG69" s="821"/>
      <c r="AH69" s="821"/>
      <c r="AI69" s="821"/>
      <c r="AJ69" s="821"/>
      <c r="AK69" s="821" t="s">
        <v>540</v>
      </c>
      <c r="AL69" s="821"/>
      <c r="AM69" s="821"/>
      <c r="AN69" s="821"/>
      <c r="AO69" s="821"/>
      <c r="AP69" s="821" t="s">
        <v>557</v>
      </c>
      <c r="AQ69" s="821"/>
      <c r="AR69" s="821"/>
      <c r="AS69" s="821"/>
      <c r="AT69" s="821"/>
      <c r="AU69" s="821" t="s">
        <v>482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548</v>
      </c>
      <c r="C70" s="864"/>
      <c r="D70" s="864"/>
      <c r="E70" s="864"/>
      <c r="F70" s="864"/>
      <c r="G70" s="864"/>
      <c r="H70" s="864"/>
      <c r="I70" s="864"/>
      <c r="J70" s="864"/>
      <c r="K70" s="864"/>
      <c r="L70" s="864"/>
      <c r="M70" s="864"/>
      <c r="N70" s="864"/>
      <c r="O70" s="864"/>
      <c r="P70" s="865"/>
      <c r="Q70" s="866">
        <v>0</v>
      </c>
      <c r="R70" s="821"/>
      <c r="S70" s="821"/>
      <c r="T70" s="821"/>
      <c r="U70" s="821"/>
      <c r="V70" s="821">
        <v>0</v>
      </c>
      <c r="W70" s="821"/>
      <c r="X70" s="821"/>
      <c r="Y70" s="821"/>
      <c r="Z70" s="821"/>
      <c r="AA70" s="821">
        <v>0</v>
      </c>
      <c r="AB70" s="821"/>
      <c r="AC70" s="821"/>
      <c r="AD70" s="821"/>
      <c r="AE70" s="821"/>
      <c r="AF70" s="821">
        <v>0</v>
      </c>
      <c r="AG70" s="821"/>
      <c r="AH70" s="821"/>
      <c r="AI70" s="821"/>
      <c r="AJ70" s="821"/>
      <c r="AK70" s="821" t="s">
        <v>540</v>
      </c>
      <c r="AL70" s="821"/>
      <c r="AM70" s="821"/>
      <c r="AN70" s="821"/>
      <c r="AO70" s="821"/>
      <c r="AP70" s="821" t="s">
        <v>557</v>
      </c>
      <c r="AQ70" s="821"/>
      <c r="AR70" s="821"/>
      <c r="AS70" s="821"/>
      <c r="AT70" s="821"/>
      <c r="AU70" s="821" t="s">
        <v>482</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549</v>
      </c>
      <c r="C71" s="864"/>
      <c r="D71" s="864"/>
      <c r="E71" s="864"/>
      <c r="F71" s="864"/>
      <c r="G71" s="864"/>
      <c r="H71" s="864"/>
      <c r="I71" s="864"/>
      <c r="J71" s="864"/>
      <c r="K71" s="864"/>
      <c r="L71" s="864"/>
      <c r="M71" s="864"/>
      <c r="N71" s="864"/>
      <c r="O71" s="864"/>
      <c r="P71" s="865"/>
      <c r="Q71" s="866">
        <v>1</v>
      </c>
      <c r="R71" s="821"/>
      <c r="S71" s="821"/>
      <c r="T71" s="821"/>
      <c r="U71" s="821"/>
      <c r="V71" s="821">
        <v>1</v>
      </c>
      <c r="W71" s="821"/>
      <c r="X71" s="821"/>
      <c r="Y71" s="821"/>
      <c r="Z71" s="821"/>
      <c r="AA71" s="821">
        <v>0</v>
      </c>
      <c r="AB71" s="821"/>
      <c r="AC71" s="821"/>
      <c r="AD71" s="821"/>
      <c r="AE71" s="821"/>
      <c r="AF71" s="821">
        <v>0</v>
      </c>
      <c r="AG71" s="821"/>
      <c r="AH71" s="821"/>
      <c r="AI71" s="821"/>
      <c r="AJ71" s="821"/>
      <c r="AK71" s="821" t="s">
        <v>541</v>
      </c>
      <c r="AL71" s="821"/>
      <c r="AM71" s="821"/>
      <c r="AN71" s="821"/>
      <c r="AO71" s="821"/>
      <c r="AP71" s="821" t="s">
        <v>557</v>
      </c>
      <c r="AQ71" s="821"/>
      <c r="AR71" s="821"/>
      <c r="AS71" s="821"/>
      <c r="AT71" s="821"/>
      <c r="AU71" s="821" t="s">
        <v>482</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550</v>
      </c>
      <c r="C72" s="864"/>
      <c r="D72" s="864"/>
      <c r="E72" s="864"/>
      <c r="F72" s="864"/>
      <c r="G72" s="864"/>
      <c r="H72" s="864"/>
      <c r="I72" s="864"/>
      <c r="J72" s="864"/>
      <c r="K72" s="864"/>
      <c r="L72" s="864"/>
      <c r="M72" s="864"/>
      <c r="N72" s="864"/>
      <c r="O72" s="864"/>
      <c r="P72" s="865"/>
      <c r="Q72" s="866">
        <v>1797</v>
      </c>
      <c r="R72" s="821"/>
      <c r="S72" s="821"/>
      <c r="T72" s="821"/>
      <c r="U72" s="821"/>
      <c r="V72" s="821">
        <v>1698</v>
      </c>
      <c r="W72" s="821"/>
      <c r="X72" s="821"/>
      <c r="Y72" s="821"/>
      <c r="Z72" s="821"/>
      <c r="AA72" s="821">
        <v>100</v>
      </c>
      <c r="AB72" s="821"/>
      <c r="AC72" s="821"/>
      <c r="AD72" s="821"/>
      <c r="AE72" s="821"/>
      <c r="AF72" s="821">
        <v>100</v>
      </c>
      <c r="AG72" s="821"/>
      <c r="AH72" s="821"/>
      <c r="AI72" s="821"/>
      <c r="AJ72" s="821"/>
      <c r="AK72" s="821">
        <v>68</v>
      </c>
      <c r="AL72" s="821"/>
      <c r="AM72" s="821"/>
      <c r="AN72" s="821"/>
      <c r="AO72" s="821"/>
      <c r="AP72" s="821">
        <v>752</v>
      </c>
      <c r="AQ72" s="821"/>
      <c r="AR72" s="821"/>
      <c r="AS72" s="821"/>
      <c r="AT72" s="821"/>
      <c r="AU72" s="821">
        <v>159</v>
      </c>
      <c r="AV72" s="821"/>
      <c r="AW72" s="821"/>
      <c r="AX72" s="821"/>
      <c r="AY72" s="821"/>
      <c r="AZ72" s="867" t="s">
        <v>559</v>
      </c>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551</v>
      </c>
      <c r="C73" s="864"/>
      <c r="D73" s="864"/>
      <c r="E73" s="864"/>
      <c r="F73" s="864"/>
      <c r="G73" s="864"/>
      <c r="H73" s="864"/>
      <c r="I73" s="864"/>
      <c r="J73" s="864"/>
      <c r="K73" s="864"/>
      <c r="L73" s="864"/>
      <c r="M73" s="864"/>
      <c r="N73" s="864"/>
      <c r="O73" s="864"/>
      <c r="P73" s="865"/>
      <c r="Q73" s="866">
        <v>9578</v>
      </c>
      <c r="R73" s="821"/>
      <c r="S73" s="821"/>
      <c r="T73" s="821"/>
      <c r="U73" s="821"/>
      <c r="V73" s="821">
        <v>9432</v>
      </c>
      <c r="W73" s="821"/>
      <c r="X73" s="821"/>
      <c r="Y73" s="821"/>
      <c r="Z73" s="821"/>
      <c r="AA73" s="821">
        <v>146</v>
      </c>
      <c r="AB73" s="821"/>
      <c r="AC73" s="821"/>
      <c r="AD73" s="821"/>
      <c r="AE73" s="821"/>
      <c r="AF73" s="821">
        <v>146</v>
      </c>
      <c r="AG73" s="821"/>
      <c r="AH73" s="821"/>
      <c r="AI73" s="821"/>
      <c r="AJ73" s="821"/>
      <c r="AK73" s="821">
        <v>1850</v>
      </c>
      <c r="AL73" s="821"/>
      <c r="AM73" s="821"/>
      <c r="AN73" s="821"/>
      <c r="AO73" s="821"/>
      <c r="AP73" s="821" t="s">
        <v>482</v>
      </c>
      <c r="AQ73" s="821"/>
      <c r="AR73" s="821"/>
      <c r="AS73" s="821"/>
      <c r="AT73" s="821"/>
      <c r="AU73" s="821" t="s">
        <v>482</v>
      </c>
      <c r="AV73" s="821"/>
      <c r="AW73" s="821"/>
      <c r="AX73" s="821"/>
      <c r="AY73" s="821"/>
      <c r="AZ73" s="867" t="s">
        <v>560</v>
      </c>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552</v>
      </c>
      <c r="C74" s="864"/>
      <c r="D74" s="864"/>
      <c r="E74" s="864"/>
      <c r="F74" s="864"/>
      <c r="G74" s="864"/>
      <c r="H74" s="864"/>
      <c r="I74" s="864"/>
      <c r="J74" s="864"/>
      <c r="K74" s="864"/>
      <c r="L74" s="864"/>
      <c r="M74" s="864"/>
      <c r="N74" s="864"/>
      <c r="O74" s="864"/>
      <c r="P74" s="865"/>
      <c r="Q74" s="866">
        <v>72</v>
      </c>
      <c r="R74" s="821"/>
      <c r="S74" s="821"/>
      <c r="T74" s="821"/>
      <c r="U74" s="821"/>
      <c r="V74" s="821">
        <v>70</v>
      </c>
      <c r="W74" s="821"/>
      <c r="X74" s="821"/>
      <c r="Y74" s="821"/>
      <c r="Z74" s="821"/>
      <c r="AA74" s="821">
        <v>3</v>
      </c>
      <c r="AB74" s="821"/>
      <c r="AC74" s="821"/>
      <c r="AD74" s="821"/>
      <c r="AE74" s="821"/>
      <c r="AF74" s="821">
        <v>3</v>
      </c>
      <c r="AG74" s="821"/>
      <c r="AH74" s="821"/>
      <c r="AI74" s="821"/>
      <c r="AJ74" s="821"/>
      <c r="AK74" s="821" t="s">
        <v>540</v>
      </c>
      <c r="AL74" s="821"/>
      <c r="AM74" s="821"/>
      <c r="AN74" s="821"/>
      <c r="AO74" s="821"/>
      <c r="AP74" s="821" t="s">
        <v>482</v>
      </c>
      <c r="AQ74" s="821"/>
      <c r="AR74" s="821"/>
      <c r="AS74" s="821"/>
      <c r="AT74" s="821"/>
      <c r="AU74" s="821" t="s">
        <v>482</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553</v>
      </c>
      <c r="C75" s="864"/>
      <c r="D75" s="864"/>
      <c r="E75" s="864"/>
      <c r="F75" s="864"/>
      <c r="G75" s="864"/>
      <c r="H75" s="864"/>
      <c r="I75" s="864"/>
      <c r="J75" s="864"/>
      <c r="K75" s="864"/>
      <c r="L75" s="864"/>
      <c r="M75" s="864"/>
      <c r="N75" s="864"/>
      <c r="O75" s="864"/>
      <c r="P75" s="865"/>
      <c r="Q75" s="869">
        <v>390</v>
      </c>
      <c r="R75" s="870"/>
      <c r="S75" s="870"/>
      <c r="T75" s="870"/>
      <c r="U75" s="820"/>
      <c r="V75" s="871">
        <v>387</v>
      </c>
      <c r="W75" s="870"/>
      <c r="X75" s="870"/>
      <c r="Y75" s="870"/>
      <c r="Z75" s="820"/>
      <c r="AA75" s="871">
        <v>4</v>
      </c>
      <c r="AB75" s="870"/>
      <c r="AC75" s="870"/>
      <c r="AD75" s="870"/>
      <c r="AE75" s="820"/>
      <c r="AF75" s="871">
        <v>579</v>
      </c>
      <c r="AG75" s="870"/>
      <c r="AH75" s="870"/>
      <c r="AI75" s="870"/>
      <c r="AJ75" s="820"/>
      <c r="AK75" s="871" t="s">
        <v>540</v>
      </c>
      <c r="AL75" s="870"/>
      <c r="AM75" s="870"/>
      <c r="AN75" s="870"/>
      <c r="AO75" s="820"/>
      <c r="AP75" s="871" t="s">
        <v>482</v>
      </c>
      <c r="AQ75" s="870"/>
      <c r="AR75" s="870"/>
      <c r="AS75" s="870"/>
      <c r="AT75" s="820"/>
      <c r="AU75" s="871" t="s">
        <v>482</v>
      </c>
      <c r="AV75" s="870"/>
      <c r="AW75" s="870"/>
      <c r="AX75" s="870"/>
      <c r="AY75" s="820"/>
      <c r="AZ75" s="867" t="s">
        <v>568</v>
      </c>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554</v>
      </c>
      <c r="C76" s="864"/>
      <c r="D76" s="864"/>
      <c r="E76" s="864"/>
      <c r="F76" s="864"/>
      <c r="G76" s="864"/>
      <c r="H76" s="864"/>
      <c r="I76" s="864"/>
      <c r="J76" s="864"/>
      <c r="K76" s="864"/>
      <c r="L76" s="864"/>
      <c r="M76" s="864"/>
      <c r="N76" s="864"/>
      <c r="O76" s="864"/>
      <c r="P76" s="865"/>
      <c r="Q76" s="869">
        <v>107</v>
      </c>
      <c r="R76" s="870"/>
      <c r="S76" s="870"/>
      <c r="T76" s="870"/>
      <c r="U76" s="820"/>
      <c r="V76" s="871">
        <v>102</v>
      </c>
      <c r="W76" s="870"/>
      <c r="X76" s="870"/>
      <c r="Y76" s="870"/>
      <c r="Z76" s="820"/>
      <c r="AA76" s="871">
        <v>5</v>
      </c>
      <c r="AB76" s="870"/>
      <c r="AC76" s="870"/>
      <c r="AD76" s="870"/>
      <c r="AE76" s="820"/>
      <c r="AF76" s="871">
        <v>5</v>
      </c>
      <c r="AG76" s="870"/>
      <c r="AH76" s="870"/>
      <c r="AI76" s="870"/>
      <c r="AJ76" s="820"/>
      <c r="AK76" s="871" t="s">
        <v>540</v>
      </c>
      <c r="AL76" s="870"/>
      <c r="AM76" s="870"/>
      <c r="AN76" s="870"/>
      <c r="AO76" s="820"/>
      <c r="AP76" s="871" t="s">
        <v>482</v>
      </c>
      <c r="AQ76" s="870"/>
      <c r="AR76" s="870"/>
      <c r="AS76" s="870"/>
      <c r="AT76" s="820"/>
      <c r="AU76" s="871" t="s">
        <v>482</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555</v>
      </c>
      <c r="C77" s="864"/>
      <c r="D77" s="864"/>
      <c r="E77" s="864"/>
      <c r="F77" s="864"/>
      <c r="G77" s="864"/>
      <c r="H77" s="864"/>
      <c r="I77" s="864"/>
      <c r="J77" s="864"/>
      <c r="K77" s="864"/>
      <c r="L77" s="864"/>
      <c r="M77" s="864"/>
      <c r="N77" s="864"/>
      <c r="O77" s="864"/>
      <c r="P77" s="865"/>
      <c r="Q77" s="869">
        <v>256</v>
      </c>
      <c r="R77" s="870"/>
      <c r="S77" s="870"/>
      <c r="T77" s="870"/>
      <c r="U77" s="820"/>
      <c r="V77" s="871">
        <v>224</v>
      </c>
      <c r="W77" s="870"/>
      <c r="X77" s="870"/>
      <c r="Y77" s="870"/>
      <c r="Z77" s="820"/>
      <c r="AA77" s="871">
        <v>32</v>
      </c>
      <c r="AB77" s="870"/>
      <c r="AC77" s="870"/>
      <c r="AD77" s="870"/>
      <c r="AE77" s="820"/>
      <c r="AF77" s="871">
        <v>32</v>
      </c>
      <c r="AG77" s="870"/>
      <c r="AH77" s="870"/>
      <c r="AI77" s="870"/>
      <c r="AJ77" s="820"/>
      <c r="AK77" s="871" t="s">
        <v>540</v>
      </c>
      <c r="AL77" s="870"/>
      <c r="AM77" s="870"/>
      <c r="AN77" s="870"/>
      <c r="AO77" s="820"/>
      <c r="AP77" s="871" t="s">
        <v>482</v>
      </c>
      <c r="AQ77" s="870"/>
      <c r="AR77" s="870"/>
      <c r="AS77" s="870"/>
      <c r="AT77" s="820"/>
      <c r="AU77" s="871" t="s">
        <v>482</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t="s">
        <v>556</v>
      </c>
      <c r="C78" s="864"/>
      <c r="D78" s="864"/>
      <c r="E78" s="864"/>
      <c r="F78" s="864"/>
      <c r="G78" s="864"/>
      <c r="H78" s="864"/>
      <c r="I78" s="864"/>
      <c r="J78" s="864"/>
      <c r="K78" s="864"/>
      <c r="L78" s="864"/>
      <c r="M78" s="864"/>
      <c r="N78" s="864"/>
      <c r="O78" s="864"/>
      <c r="P78" s="865"/>
      <c r="Q78" s="866">
        <v>244114</v>
      </c>
      <c r="R78" s="821"/>
      <c r="S78" s="821"/>
      <c r="T78" s="821"/>
      <c r="U78" s="821"/>
      <c r="V78" s="821">
        <v>233963</v>
      </c>
      <c r="W78" s="821"/>
      <c r="X78" s="821"/>
      <c r="Y78" s="821"/>
      <c r="Z78" s="821"/>
      <c r="AA78" s="821">
        <v>10151</v>
      </c>
      <c r="AB78" s="821"/>
      <c r="AC78" s="821"/>
      <c r="AD78" s="821"/>
      <c r="AE78" s="821"/>
      <c r="AF78" s="821">
        <v>10151</v>
      </c>
      <c r="AG78" s="821"/>
      <c r="AH78" s="821"/>
      <c r="AI78" s="821"/>
      <c r="AJ78" s="821"/>
      <c r="AK78" s="821" t="s">
        <v>540</v>
      </c>
      <c r="AL78" s="821"/>
      <c r="AM78" s="821"/>
      <c r="AN78" s="821"/>
      <c r="AO78" s="821"/>
      <c r="AP78" s="821" t="s">
        <v>482</v>
      </c>
      <c r="AQ78" s="821"/>
      <c r="AR78" s="821"/>
      <c r="AS78" s="821"/>
      <c r="AT78" s="821"/>
      <c r="AU78" s="821" t="s">
        <v>482</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396</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11146</v>
      </c>
      <c r="AG88" s="832"/>
      <c r="AH88" s="832"/>
      <c r="AI88" s="832"/>
      <c r="AJ88" s="832"/>
      <c r="AK88" s="829"/>
      <c r="AL88" s="829"/>
      <c r="AM88" s="829"/>
      <c r="AN88" s="829"/>
      <c r="AO88" s="829"/>
      <c r="AP88" s="832">
        <f t="shared" ref="AP88" si="2">SUM(AP68:AT78)</f>
        <v>2272</v>
      </c>
      <c r="AQ88" s="832"/>
      <c r="AR88" s="832"/>
      <c r="AS88" s="832"/>
      <c r="AT88" s="832"/>
      <c r="AU88" s="832">
        <v>254</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SUM(CR7:CV9)</f>
        <v>42</v>
      </c>
      <c r="CS102" s="840"/>
      <c r="CT102" s="840"/>
      <c r="CU102" s="840"/>
      <c r="CV102" s="883"/>
      <c r="CW102" s="882">
        <f t="shared" ref="CW102" si="3">SUM(CW7:DA9)</f>
        <v>31</v>
      </c>
      <c r="CX102" s="840"/>
      <c r="CY102" s="840"/>
      <c r="CZ102" s="840"/>
      <c r="DA102" s="883"/>
      <c r="DB102" s="882">
        <f t="shared" ref="DB102" si="4">SUM(DB7:DF9)</f>
        <v>0</v>
      </c>
      <c r="DC102" s="840"/>
      <c r="DD102" s="840"/>
      <c r="DE102" s="840"/>
      <c r="DF102" s="883"/>
      <c r="DG102" s="882">
        <f t="shared" ref="DG102" si="5">SUM(DG7:DK9)</f>
        <v>177</v>
      </c>
      <c r="DH102" s="840"/>
      <c r="DI102" s="840"/>
      <c r="DJ102" s="840"/>
      <c r="DK102" s="883"/>
      <c r="DL102" s="882">
        <f t="shared" ref="DL102" si="6">SUM(DL7:DP9)</f>
        <v>0</v>
      </c>
      <c r="DM102" s="840"/>
      <c r="DN102" s="840"/>
      <c r="DO102" s="840"/>
      <c r="DP102" s="883"/>
      <c r="DQ102" s="882">
        <f t="shared" ref="DQ102" si="7">SUM(DQ7:DU9)</f>
        <v>0</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288</v>
      </c>
      <c r="AG109" s="885"/>
      <c r="AH109" s="885"/>
      <c r="AI109" s="885"/>
      <c r="AJ109" s="886"/>
      <c r="AK109" s="884" t="s">
        <v>287</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288</v>
      </c>
      <c r="BW109" s="885"/>
      <c r="BX109" s="885"/>
      <c r="BY109" s="885"/>
      <c r="BZ109" s="886"/>
      <c r="CA109" s="884" t="s">
        <v>287</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288</v>
      </c>
      <c r="DM109" s="885"/>
      <c r="DN109" s="885"/>
      <c r="DO109" s="885"/>
      <c r="DP109" s="886"/>
      <c r="DQ109" s="884" t="s">
        <v>287</v>
      </c>
      <c r="DR109" s="885"/>
      <c r="DS109" s="885"/>
      <c r="DT109" s="885"/>
      <c r="DU109" s="886"/>
      <c r="DV109" s="884" t="s">
        <v>406</v>
      </c>
      <c r="DW109" s="885"/>
      <c r="DX109" s="885"/>
      <c r="DY109" s="885"/>
      <c r="DZ109" s="887"/>
    </row>
    <row r="110" spans="1:131" s="199" customFormat="1" ht="26.25" customHeight="1">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828775</v>
      </c>
      <c r="AB110" s="892"/>
      <c r="AC110" s="892"/>
      <c r="AD110" s="892"/>
      <c r="AE110" s="893"/>
      <c r="AF110" s="894">
        <v>733230</v>
      </c>
      <c r="AG110" s="892"/>
      <c r="AH110" s="892"/>
      <c r="AI110" s="892"/>
      <c r="AJ110" s="893"/>
      <c r="AK110" s="894">
        <v>680098</v>
      </c>
      <c r="AL110" s="892"/>
      <c r="AM110" s="892"/>
      <c r="AN110" s="892"/>
      <c r="AO110" s="893"/>
      <c r="AP110" s="895">
        <v>14</v>
      </c>
      <c r="AQ110" s="896"/>
      <c r="AR110" s="896"/>
      <c r="AS110" s="896"/>
      <c r="AT110" s="897"/>
      <c r="AU110" s="898" t="s">
        <v>61</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6929543</v>
      </c>
      <c r="BR110" s="927"/>
      <c r="BS110" s="927"/>
      <c r="BT110" s="927"/>
      <c r="BU110" s="927"/>
      <c r="BV110" s="927">
        <v>6736179</v>
      </c>
      <c r="BW110" s="927"/>
      <c r="BX110" s="927"/>
      <c r="BY110" s="927"/>
      <c r="BZ110" s="927"/>
      <c r="CA110" s="927">
        <v>6562781</v>
      </c>
      <c r="CB110" s="927"/>
      <c r="CC110" s="927"/>
      <c r="CD110" s="927"/>
      <c r="CE110" s="927"/>
      <c r="CF110" s="941">
        <v>134.6</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v>576436</v>
      </c>
      <c r="BR111" s="920"/>
      <c r="BS111" s="920"/>
      <c r="BT111" s="920"/>
      <c r="BU111" s="920"/>
      <c r="BV111" s="920">
        <v>273350</v>
      </c>
      <c r="BW111" s="920"/>
      <c r="BX111" s="920"/>
      <c r="BY111" s="920"/>
      <c r="BZ111" s="920"/>
      <c r="CA111" s="920">
        <v>273722</v>
      </c>
      <c r="CB111" s="920"/>
      <c r="CC111" s="920"/>
      <c r="CD111" s="920"/>
      <c r="CE111" s="920"/>
      <c r="CF111" s="914">
        <v>5.6</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11889462</v>
      </c>
      <c r="BR112" s="920"/>
      <c r="BS112" s="920"/>
      <c r="BT112" s="920"/>
      <c r="BU112" s="920"/>
      <c r="BV112" s="920">
        <v>11260140</v>
      </c>
      <c r="BW112" s="920"/>
      <c r="BX112" s="920"/>
      <c r="BY112" s="920"/>
      <c r="BZ112" s="920"/>
      <c r="CA112" s="920">
        <v>11047083</v>
      </c>
      <c r="CB112" s="920"/>
      <c r="CC112" s="920"/>
      <c r="CD112" s="920"/>
      <c r="CE112" s="920"/>
      <c r="CF112" s="914">
        <v>226.6</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956782</v>
      </c>
      <c r="AB113" s="934"/>
      <c r="AC113" s="934"/>
      <c r="AD113" s="934"/>
      <c r="AE113" s="935"/>
      <c r="AF113" s="936">
        <v>938107</v>
      </c>
      <c r="AG113" s="934"/>
      <c r="AH113" s="934"/>
      <c r="AI113" s="934"/>
      <c r="AJ113" s="935"/>
      <c r="AK113" s="936">
        <v>937976</v>
      </c>
      <c r="AL113" s="934"/>
      <c r="AM113" s="934"/>
      <c r="AN113" s="934"/>
      <c r="AO113" s="935"/>
      <c r="AP113" s="937">
        <v>19.2</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306590</v>
      </c>
      <c r="BR113" s="920"/>
      <c r="BS113" s="920"/>
      <c r="BT113" s="920"/>
      <c r="BU113" s="920"/>
      <c r="BV113" s="920">
        <v>286820</v>
      </c>
      <c r="BW113" s="920"/>
      <c r="BX113" s="920"/>
      <c r="BY113" s="920"/>
      <c r="BZ113" s="920"/>
      <c r="CA113" s="920">
        <v>254445</v>
      </c>
      <c r="CB113" s="920"/>
      <c r="CC113" s="920"/>
      <c r="CD113" s="920"/>
      <c r="CE113" s="920"/>
      <c r="CF113" s="914">
        <v>5.2</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52979</v>
      </c>
      <c r="AB114" s="959"/>
      <c r="AC114" s="959"/>
      <c r="AD114" s="959"/>
      <c r="AE114" s="960"/>
      <c r="AF114" s="961">
        <v>51508</v>
      </c>
      <c r="AG114" s="959"/>
      <c r="AH114" s="959"/>
      <c r="AI114" s="959"/>
      <c r="AJ114" s="960"/>
      <c r="AK114" s="961">
        <v>49108</v>
      </c>
      <c r="AL114" s="959"/>
      <c r="AM114" s="959"/>
      <c r="AN114" s="959"/>
      <c r="AO114" s="960"/>
      <c r="AP114" s="962">
        <v>1</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2153563</v>
      </c>
      <c r="BR114" s="920"/>
      <c r="BS114" s="920"/>
      <c r="BT114" s="920"/>
      <c r="BU114" s="920"/>
      <c r="BV114" s="920">
        <v>2096713</v>
      </c>
      <c r="BW114" s="920"/>
      <c r="BX114" s="920"/>
      <c r="BY114" s="920"/>
      <c r="BZ114" s="920"/>
      <c r="CA114" s="920">
        <v>2105999</v>
      </c>
      <c r="CB114" s="920"/>
      <c r="CC114" s="920"/>
      <c r="CD114" s="920"/>
      <c r="CE114" s="920"/>
      <c r="CF114" s="914">
        <v>43.2</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5323</v>
      </c>
      <c r="AB115" s="934"/>
      <c r="AC115" s="934"/>
      <c r="AD115" s="934"/>
      <c r="AE115" s="935"/>
      <c r="AF115" s="936">
        <v>5197</v>
      </c>
      <c r="AG115" s="934"/>
      <c r="AH115" s="934"/>
      <c r="AI115" s="934"/>
      <c r="AJ115" s="935"/>
      <c r="AK115" s="936">
        <v>5102</v>
      </c>
      <c r="AL115" s="934"/>
      <c r="AM115" s="934"/>
      <c r="AN115" s="934"/>
      <c r="AO115" s="935"/>
      <c r="AP115" s="937">
        <v>0.1</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523620</v>
      </c>
      <c r="DH115" s="959"/>
      <c r="DI115" s="959"/>
      <c r="DJ115" s="959"/>
      <c r="DK115" s="960"/>
      <c r="DL115" s="961">
        <v>224462</v>
      </c>
      <c r="DM115" s="959"/>
      <c r="DN115" s="959"/>
      <c r="DO115" s="959"/>
      <c r="DP115" s="960"/>
      <c r="DQ115" s="961">
        <v>224799</v>
      </c>
      <c r="DR115" s="959"/>
      <c r="DS115" s="959"/>
      <c r="DT115" s="959"/>
      <c r="DU115" s="960"/>
      <c r="DV115" s="962">
        <v>4.5999999999999996</v>
      </c>
      <c r="DW115" s="963"/>
      <c r="DX115" s="963"/>
      <c r="DY115" s="963"/>
      <c r="DZ115" s="964"/>
    </row>
    <row r="116" spans="1:130" s="199" customFormat="1" ht="26.25" customHeight="1">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52816</v>
      </c>
      <c r="DH116" s="959"/>
      <c r="DI116" s="959"/>
      <c r="DJ116" s="959"/>
      <c r="DK116" s="960"/>
      <c r="DL116" s="961">
        <v>48888</v>
      </c>
      <c r="DM116" s="959"/>
      <c r="DN116" s="959"/>
      <c r="DO116" s="959"/>
      <c r="DP116" s="960"/>
      <c r="DQ116" s="961">
        <v>48923</v>
      </c>
      <c r="DR116" s="959"/>
      <c r="DS116" s="959"/>
      <c r="DT116" s="959"/>
      <c r="DU116" s="960"/>
      <c r="DV116" s="962">
        <v>1</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1843859</v>
      </c>
      <c r="AB117" s="977"/>
      <c r="AC117" s="977"/>
      <c r="AD117" s="977"/>
      <c r="AE117" s="978"/>
      <c r="AF117" s="979">
        <v>1728042</v>
      </c>
      <c r="AG117" s="977"/>
      <c r="AH117" s="977"/>
      <c r="AI117" s="977"/>
      <c r="AJ117" s="978"/>
      <c r="AK117" s="979">
        <v>1672284</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288</v>
      </c>
      <c r="AG118" s="885"/>
      <c r="AH118" s="885"/>
      <c r="AI118" s="885"/>
      <c r="AJ118" s="886"/>
      <c r="AK118" s="884" t="s">
        <v>287</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436</v>
      </c>
      <c r="BP119" s="1006"/>
      <c r="BQ119" s="997">
        <v>21855594</v>
      </c>
      <c r="BR119" s="998"/>
      <c r="BS119" s="998"/>
      <c r="BT119" s="998"/>
      <c r="BU119" s="998"/>
      <c r="BV119" s="998">
        <v>20653202</v>
      </c>
      <c r="BW119" s="998"/>
      <c r="BX119" s="998"/>
      <c r="BY119" s="998"/>
      <c r="BZ119" s="998"/>
      <c r="CA119" s="998">
        <v>20244030</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4035960</v>
      </c>
      <c r="BR120" s="927"/>
      <c r="BS120" s="927"/>
      <c r="BT120" s="927"/>
      <c r="BU120" s="927"/>
      <c r="BV120" s="927">
        <v>4283287</v>
      </c>
      <c r="BW120" s="927"/>
      <c r="BX120" s="927"/>
      <c r="BY120" s="927"/>
      <c r="BZ120" s="927"/>
      <c r="CA120" s="927">
        <v>4780797</v>
      </c>
      <c r="CB120" s="927"/>
      <c r="CC120" s="927"/>
      <c r="CD120" s="927"/>
      <c r="CE120" s="927"/>
      <c r="CF120" s="941">
        <v>98.1</v>
      </c>
      <c r="CG120" s="942"/>
      <c r="CH120" s="942"/>
      <c r="CI120" s="942"/>
      <c r="CJ120" s="942"/>
      <c r="CK120" s="1007" t="s">
        <v>440</v>
      </c>
      <c r="CL120" s="1008"/>
      <c r="CM120" s="1008"/>
      <c r="CN120" s="1008"/>
      <c r="CO120" s="1009"/>
      <c r="CP120" s="1015" t="s">
        <v>390</v>
      </c>
      <c r="CQ120" s="1016"/>
      <c r="CR120" s="1016"/>
      <c r="CS120" s="1016"/>
      <c r="CT120" s="1016"/>
      <c r="CU120" s="1016"/>
      <c r="CV120" s="1016"/>
      <c r="CW120" s="1016"/>
      <c r="CX120" s="1016"/>
      <c r="CY120" s="1016"/>
      <c r="CZ120" s="1016"/>
      <c r="DA120" s="1016"/>
      <c r="DB120" s="1016"/>
      <c r="DC120" s="1016"/>
      <c r="DD120" s="1016"/>
      <c r="DE120" s="1016"/>
      <c r="DF120" s="1017"/>
      <c r="DG120" s="926">
        <v>7788955</v>
      </c>
      <c r="DH120" s="927"/>
      <c r="DI120" s="927"/>
      <c r="DJ120" s="927"/>
      <c r="DK120" s="927"/>
      <c r="DL120" s="927">
        <v>7482404</v>
      </c>
      <c r="DM120" s="927"/>
      <c r="DN120" s="927"/>
      <c r="DO120" s="927"/>
      <c r="DP120" s="927"/>
      <c r="DQ120" s="927">
        <v>7087801</v>
      </c>
      <c r="DR120" s="927"/>
      <c r="DS120" s="927"/>
      <c r="DT120" s="927"/>
      <c r="DU120" s="927"/>
      <c r="DV120" s="928">
        <v>145.4</v>
      </c>
      <c r="DW120" s="928"/>
      <c r="DX120" s="928"/>
      <c r="DY120" s="928"/>
      <c r="DZ120" s="929"/>
    </row>
    <row r="121" spans="1:130" s="199" customFormat="1" ht="26.25" customHeight="1">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2334913</v>
      </c>
      <c r="BR121" s="920"/>
      <c r="BS121" s="920"/>
      <c r="BT121" s="920"/>
      <c r="BU121" s="920"/>
      <c r="BV121" s="920">
        <v>2148397</v>
      </c>
      <c r="BW121" s="920"/>
      <c r="BX121" s="920"/>
      <c r="BY121" s="920"/>
      <c r="BZ121" s="920"/>
      <c r="CA121" s="920">
        <v>1988652</v>
      </c>
      <c r="CB121" s="920"/>
      <c r="CC121" s="920"/>
      <c r="CD121" s="920"/>
      <c r="CE121" s="920"/>
      <c r="CF121" s="914">
        <v>40.799999999999997</v>
      </c>
      <c r="CG121" s="915"/>
      <c r="CH121" s="915"/>
      <c r="CI121" s="915"/>
      <c r="CJ121" s="915"/>
      <c r="CK121" s="1010"/>
      <c r="CL121" s="1011"/>
      <c r="CM121" s="1011"/>
      <c r="CN121" s="1011"/>
      <c r="CO121" s="1012"/>
      <c r="CP121" s="1020" t="s">
        <v>384</v>
      </c>
      <c r="CQ121" s="1021"/>
      <c r="CR121" s="1021"/>
      <c r="CS121" s="1021"/>
      <c r="CT121" s="1021"/>
      <c r="CU121" s="1021"/>
      <c r="CV121" s="1021"/>
      <c r="CW121" s="1021"/>
      <c r="CX121" s="1021"/>
      <c r="CY121" s="1021"/>
      <c r="CZ121" s="1021"/>
      <c r="DA121" s="1021"/>
      <c r="DB121" s="1021"/>
      <c r="DC121" s="1021"/>
      <c r="DD121" s="1021"/>
      <c r="DE121" s="1021"/>
      <c r="DF121" s="1022"/>
      <c r="DG121" s="919">
        <v>2284229</v>
      </c>
      <c r="DH121" s="920"/>
      <c r="DI121" s="920"/>
      <c r="DJ121" s="920"/>
      <c r="DK121" s="920"/>
      <c r="DL121" s="920">
        <v>2102635</v>
      </c>
      <c r="DM121" s="920"/>
      <c r="DN121" s="920"/>
      <c r="DO121" s="920"/>
      <c r="DP121" s="920"/>
      <c r="DQ121" s="920">
        <v>2416486</v>
      </c>
      <c r="DR121" s="920"/>
      <c r="DS121" s="920"/>
      <c r="DT121" s="920"/>
      <c r="DU121" s="920"/>
      <c r="DV121" s="921">
        <v>49.6</v>
      </c>
      <c r="DW121" s="921"/>
      <c r="DX121" s="921"/>
      <c r="DY121" s="921"/>
      <c r="DZ121" s="922"/>
    </row>
    <row r="122" spans="1:130" s="199" customFormat="1" ht="26.25" customHeight="1">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11581137</v>
      </c>
      <c r="BR122" s="998"/>
      <c r="BS122" s="998"/>
      <c r="BT122" s="998"/>
      <c r="BU122" s="998"/>
      <c r="BV122" s="998">
        <v>11418689</v>
      </c>
      <c r="BW122" s="998"/>
      <c r="BX122" s="998"/>
      <c r="BY122" s="998"/>
      <c r="BZ122" s="998"/>
      <c r="CA122" s="998">
        <v>11063398</v>
      </c>
      <c r="CB122" s="998"/>
      <c r="CC122" s="998"/>
      <c r="CD122" s="998"/>
      <c r="CE122" s="998"/>
      <c r="CF122" s="1018">
        <v>227</v>
      </c>
      <c r="CG122" s="1019"/>
      <c r="CH122" s="1019"/>
      <c r="CI122" s="1019"/>
      <c r="CJ122" s="1019"/>
      <c r="CK122" s="1010"/>
      <c r="CL122" s="1011"/>
      <c r="CM122" s="1011"/>
      <c r="CN122" s="1011"/>
      <c r="CO122" s="1012"/>
      <c r="CP122" s="1020" t="s">
        <v>389</v>
      </c>
      <c r="CQ122" s="1021"/>
      <c r="CR122" s="1021"/>
      <c r="CS122" s="1021"/>
      <c r="CT122" s="1021"/>
      <c r="CU122" s="1021"/>
      <c r="CV122" s="1021"/>
      <c r="CW122" s="1021"/>
      <c r="CX122" s="1021"/>
      <c r="CY122" s="1021"/>
      <c r="CZ122" s="1021"/>
      <c r="DA122" s="1021"/>
      <c r="DB122" s="1021"/>
      <c r="DC122" s="1021"/>
      <c r="DD122" s="1021"/>
      <c r="DE122" s="1021"/>
      <c r="DF122" s="1022"/>
      <c r="DG122" s="919">
        <v>1441822</v>
      </c>
      <c r="DH122" s="920"/>
      <c r="DI122" s="920"/>
      <c r="DJ122" s="920"/>
      <c r="DK122" s="920"/>
      <c r="DL122" s="920">
        <v>1348570</v>
      </c>
      <c r="DM122" s="920"/>
      <c r="DN122" s="920"/>
      <c r="DO122" s="920"/>
      <c r="DP122" s="920"/>
      <c r="DQ122" s="920">
        <v>1253224</v>
      </c>
      <c r="DR122" s="920"/>
      <c r="DS122" s="920"/>
      <c r="DT122" s="920"/>
      <c r="DU122" s="920"/>
      <c r="DV122" s="921">
        <v>25.7</v>
      </c>
      <c r="DW122" s="921"/>
      <c r="DX122" s="921"/>
      <c r="DY122" s="921"/>
      <c r="DZ122" s="922"/>
    </row>
    <row r="123" spans="1:130" s="199" customFormat="1" ht="26.25" customHeight="1">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5000</v>
      </c>
      <c r="AB123" s="959"/>
      <c r="AC123" s="959"/>
      <c r="AD123" s="959"/>
      <c r="AE123" s="960"/>
      <c r="AF123" s="961">
        <v>5000</v>
      </c>
      <c r="AG123" s="959"/>
      <c r="AH123" s="959"/>
      <c r="AI123" s="959"/>
      <c r="AJ123" s="960"/>
      <c r="AK123" s="961">
        <v>5000</v>
      </c>
      <c r="AL123" s="959"/>
      <c r="AM123" s="959"/>
      <c r="AN123" s="959"/>
      <c r="AO123" s="960"/>
      <c r="AP123" s="962">
        <v>0.1</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444</v>
      </c>
      <c r="BP123" s="1006"/>
      <c r="BQ123" s="1065">
        <v>17952010</v>
      </c>
      <c r="BR123" s="1066"/>
      <c r="BS123" s="1066"/>
      <c r="BT123" s="1066"/>
      <c r="BU123" s="1066"/>
      <c r="BV123" s="1066">
        <v>17850373</v>
      </c>
      <c r="BW123" s="1066"/>
      <c r="BX123" s="1066"/>
      <c r="BY123" s="1066"/>
      <c r="BZ123" s="1066"/>
      <c r="CA123" s="1066">
        <v>17832847</v>
      </c>
      <c r="CB123" s="1066"/>
      <c r="CC123" s="1066"/>
      <c r="CD123" s="1066"/>
      <c r="CE123" s="1066"/>
      <c r="CF123" s="999"/>
      <c r="CG123" s="1000"/>
      <c r="CH123" s="1000"/>
      <c r="CI123" s="1000"/>
      <c r="CJ123" s="1001"/>
      <c r="CK123" s="1010"/>
      <c r="CL123" s="1011"/>
      <c r="CM123" s="1011"/>
      <c r="CN123" s="1011"/>
      <c r="CO123" s="1012"/>
      <c r="CP123" s="1020" t="s">
        <v>387</v>
      </c>
      <c r="CQ123" s="1021"/>
      <c r="CR123" s="1021"/>
      <c r="CS123" s="1021"/>
      <c r="CT123" s="1021"/>
      <c r="CU123" s="1021"/>
      <c r="CV123" s="1021"/>
      <c r="CW123" s="1021"/>
      <c r="CX123" s="1021"/>
      <c r="CY123" s="1021"/>
      <c r="CZ123" s="1021"/>
      <c r="DA123" s="1021"/>
      <c r="DB123" s="1021"/>
      <c r="DC123" s="1021"/>
      <c r="DD123" s="1021"/>
      <c r="DE123" s="1021"/>
      <c r="DF123" s="1022"/>
      <c r="DG123" s="958">
        <v>257362</v>
      </c>
      <c r="DH123" s="959"/>
      <c r="DI123" s="959"/>
      <c r="DJ123" s="959"/>
      <c r="DK123" s="960"/>
      <c r="DL123" s="961">
        <v>227068</v>
      </c>
      <c r="DM123" s="959"/>
      <c r="DN123" s="959"/>
      <c r="DO123" s="959"/>
      <c r="DP123" s="960"/>
      <c r="DQ123" s="961">
        <v>211526</v>
      </c>
      <c r="DR123" s="959"/>
      <c r="DS123" s="959"/>
      <c r="DT123" s="959"/>
      <c r="DU123" s="960"/>
      <c r="DV123" s="962">
        <v>4.3</v>
      </c>
      <c r="DW123" s="963"/>
      <c r="DX123" s="963"/>
      <c r="DY123" s="963"/>
      <c r="DZ123" s="964"/>
    </row>
    <row r="124" spans="1:130" s="199" customFormat="1" ht="26.25" customHeight="1" thickBot="1">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81.900000000000006</v>
      </c>
      <c r="BR124" s="1028"/>
      <c r="BS124" s="1028"/>
      <c r="BT124" s="1028"/>
      <c r="BU124" s="1028"/>
      <c r="BV124" s="1028">
        <v>57.1</v>
      </c>
      <c r="BW124" s="1028"/>
      <c r="BX124" s="1028"/>
      <c r="BY124" s="1028"/>
      <c r="BZ124" s="1028"/>
      <c r="CA124" s="1028">
        <v>49.4</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v>117094</v>
      </c>
      <c r="DH124" s="984"/>
      <c r="DI124" s="984"/>
      <c r="DJ124" s="984"/>
      <c r="DK124" s="985"/>
      <c r="DL124" s="983">
        <v>99463</v>
      </c>
      <c r="DM124" s="984"/>
      <c r="DN124" s="984"/>
      <c r="DO124" s="984"/>
      <c r="DP124" s="985"/>
      <c r="DQ124" s="983">
        <v>78046</v>
      </c>
      <c r="DR124" s="984"/>
      <c r="DS124" s="984"/>
      <c r="DT124" s="984"/>
      <c r="DU124" s="985"/>
      <c r="DV124" s="986">
        <v>1.6</v>
      </c>
      <c r="DW124" s="987"/>
      <c r="DX124" s="987"/>
      <c r="DY124" s="987"/>
      <c r="DZ124" s="988"/>
    </row>
    <row r="125" spans="1:130" s="199" customFormat="1" ht="26.25" customHeight="1">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323</v>
      </c>
      <c r="AB127" s="959"/>
      <c r="AC127" s="959"/>
      <c r="AD127" s="959"/>
      <c r="AE127" s="960"/>
      <c r="AF127" s="961">
        <v>197</v>
      </c>
      <c r="AG127" s="959"/>
      <c r="AH127" s="959"/>
      <c r="AI127" s="959"/>
      <c r="AJ127" s="960"/>
      <c r="AK127" s="961">
        <v>102</v>
      </c>
      <c r="AL127" s="959"/>
      <c r="AM127" s="959"/>
      <c r="AN127" s="959"/>
      <c r="AO127" s="960"/>
      <c r="AP127" s="962">
        <v>0</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v>201668</v>
      </c>
      <c r="AB128" s="1048"/>
      <c r="AC128" s="1048"/>
      <c r="AD128" s="1048"/>
      <c r="AE128" s="1049"/>
      <c r="AF128" s="1050">
        <v>187712</v>
      </c>
      <c r="AG128" s="1048"/>
      <c r="AH128" s="1048"/>
      <c r="AI128" s="1048"/>
      <c r="AJ128" s="1049"/>
      <c r="AK128" s="1050">
        <v>188616</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112</v>
      </c>
      <c r="BG128" s="1055"/>
      <c r="BH128" s="1055"/>
      <c r="BI128" s="1055"/>
      <c r="BJ128" s="1055"/>
      <c r="BK128" s="1055"/>
      <c r="BL128" s="1056"/>
      <c r="BM128" s="1054">
        <v>14.52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5810997</v>
      </c>
      <c r="AB129" s="959"/>
      <c r="AC129" s="959"/>
      <c r="AD129" s="959"/>
      <c r="AE129" s="960"/>
      <c r="AF129" s="961">
        <v>5911235</v>
      </c>
      <c r="AG129" s="959"/>
      <c r="AH129" s="959"/>
      <c r="AI129" s="959"/>
      <c r="AJ129" s="960"/>
      <c r="AK129" s="961">
        <v>5848730</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112</v>
      </c>
      <c r="BG129" s="1069"/>
      <c r="BH129" s="1069"/>
      <c r="BI129" s="1069"/>
      <c r="BJ129" s="1069"/>
      <c r="BK129" s="1069"/>
      <c r="BL129" s="1070"/>
      <c r="BM129" s="1068">
        <v>19.52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1044938</v>
      </c>
      <c r="AB130" s="959"/>
      <c r="AC130" s="959"/>
      <c r="AD130" s="959"/>
      <c r="AE130" s="960"/>
      <c r="AF130" s="961">
        <v>1005245</v>
      </c>
      <c r="AG130" s="959"/>
      <c r="AH130" s="959"/>
      <c r="AI130" s="959"/>
      <c r="AJ130" s="960"/>
      <c r="AK130" s="961">
        <v>973946</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11.2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4766059</v>
      </c>
      <c r="AB131" s="984"/>
      <c r="AC131" s="984"/>
      <c r="AD131" s="984"/>
      <c r="AE131" s="985"/>
      <c r="AF131" s="983">
        <v>4905990</v>
      </c>
      <c r="AG131" s="984"/>
      <c r="AH131" s="984"/>
      <c r="AI131" s="984"/>
      <c r="AJ131" s="985"/>
      <c r="AK131" s="983">
        <v>4874784</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v>49.4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12.53138075</v>
      </c>
      <c r="AB132" s="1100"/>
      <c r="AC132" s="1100"/>
      <c r="AD132" s="1100"/>
      <c r="AE132" s="1101"/>
      <c r="AF132" s="1102">
        <v>10.906769069999999</v>
      </c>
      <c r="AG132" s="1100"/>
      <c r="AH132" s="1100"/>
      <c r="AI132" s="1100"/>
      <c r="AJ132" s="1101"/>
      <c r="AK132" s="1102">
        <v>10.456299189999999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12.7</v>
      </c>
      <c r="AB133" s="1083"/>
      <c r="AC133" s="1083"/>
      <c r="AD133" s="1083"/>
      <c r="AE133" s="1084"/>
      <c r="AF133" s="1082">
        <v>11.8</v>
      </c>
      <c r="AG133" s="1083"/>
      <c r="AH133" s="1083"/>
      <c r="AI133" s="1083"/>
      <c r="AJ133" s="1084"/>
      <c r="AK133" s="1082">
        <v>11.2</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0" t="s">
        <v>472</v>
      </c>
      <c r="L7" s="256"/>
      <c r="M7" s="257" t="s">
        <v>473</v>
      </c>
      <c r="N7" s="258"/>
    </row>
    <row r="8" spans="1:16">
      <c r="A8" s="250"/>
      <c r="B8" s="246"/>
      <c r="C8" s="246"/>
      <c r="D8" s="246"/>
      <c r="E8" s="246"/>
      <c r="F8" s="246"/>
      <c r="G8" s="259"/>
      <c r="H8" s="260"/>
      <c r="I8" s="260"/>
      <c r="J8" s="261"/>
      <c r="K8" s="1121"/>
      <c r="L8" s="262" t="s">
        <v>474</v>
      </c>
      <c r="M8" s="263" t="s">
        <v>475</v>
      </c>
      <c r="N8" s="264" t="s">
        <v>476</v>
      </c>
    </row>
    <row r="9" spans="1:16">
      <c r="A9" s="250"/>
      <c r="B9" s="246"/>
      <c r="C9" s="246"/>
      <c r="D9" s="246"/>
      <c r="E9" s="246"/>
      <c r="F9" s="246"/>
      <c r="G9" s="1122" t="s">
        <v>477</v>
      </c>
      <c r="H9" s="1123"/>
      <c r="I9" s="1123"/>
      <c r="J9" s="1124"/>
      <c r="K9" s="265">
        <v>1473110</v>
      </c>
      <c r="L9" s="266">
        <v>68998</v>
      </c>
      <c r="M9" s="267">
        <v>68135</v>
      </c>
      <c r="N9" s="268">
        <v>1.3</v>
      </c>
    </row>
    <row r="10" spans="1:16">
      <c r="A10" s="250"/>
      <c r="B10" s="246"/>
      <c r="C10" s="246"/>
      <c r="D10" s="246"/>
      <c r="E10" s="246"/>
      <c r="F10" s="246"/>
      <c r="G10" s="1122" t="s">
        <v>478</v>
      </c>
      <c r="H10" s="1123"/>
      <c r="I10" s="1123"/>
      <c r="J10" s="1124"/>
      <c r="K10" s="269">
        <v>77115</v>
      </c>
      <c r="L10" s="270">
        <v>3612</v>
      </c>
      <c r="M10" s="271">
        <v>7843</v>
      </c>
      <c r="N10" s="272">
        <v>-53.9</v>
      </c>
    </row>
    <row r="11" spans="1:16" ht="13.5" customHeight="1">
      <c r="A11" s="250"/>
      <c r="B11" s="246"/>
      <c r="C11" s="246"/>
      <c r="D11" s="246"/>
      <c r="E11" s="246"/>
      <c r="F11" s="246"/>
      <c r="G11" s="1122" t="s">
        <v>479</v>
      </c>
      <c r="H11" s="1123"/>
      <c r="I11" s="1123"/>
      <c r="J11" s="1124"/>
      <c r="K11" s="269">
        <v>261614</v>
      </c>
      <c r="L11" s="270">
        <v>12254</v>
      </c>
      <c r="M11" s="271">
        <v>8431</v>
      </c>
      <c r="N11" s="272">
        <v>45.3</v>
      </c>
    </row>
    <row r="12" spans="1:16" ht="13.5" customHeight="1">
      <c r="A12" s="250"/>
      <c r="B12" s="246"/>
      <c r="C12" s="246"/>
      <c r="D12" s="246"/>
      <c r="E12" s="246"/>
      <c r="F12" s="246"/>
      <c r="G12" s="1122" t="s">
        <v>480</v>
      </c>
      <c r="H12" s="1123"/>
      <c r="I12" s="1123"/>
      <c r="J12" s="1124"/>
      <c r="K12" s="269">
        <v>17635</v>
      </c>
      <c r="L12" s="270">
        <v>826</v>
      </c>
      <c r="M12" s="271">
        <v>1146</v>
      </c>
      <c r="N12" s="272">
        <v>-27.9</v>
      </c>
    </row>
    <row r="13" spans="1:16" ht="13.5" customHeight="1">
      <c r="A13" s="250"/>
      <c r="B13" s="246"/>
      <c r="C13" s="246"/>
      <c r="D13" s="246"/>
      <c r="E13" s="246"/>
      <c r="F13" s="246"/>
      <c r="G13" s="1122" t="s">
        <v>481</v>
      </c>
      <c r="H13" s="1123"/>
      <c r="I13" s="1123"/>
      <c r="J13" s="1124"/>
      <c r="K13" s="269" t="s">
        <v>482</v>
      </c>
      <c r="L13" s="270" t="s">
        <v>482</v>
      </c>
      <c r="M13" s="271">
        <v>13</v>
      </c>
      <c r="N13" s="272" t="s">
        <v>482</v>
      </c>
    </row>
    <row r="14" spans="1:16" ht="13.5" customHeight="1">
      <c r="A14" s="250"/>
      <c r="B14" s="246"/>
      <c r="C14" s="246"/>
      <c r="D14" s="246"/>
      <c r="E14" s="246"/>
      <c r="F14" s="246"/>
      <c r="G14" s="1122" t="s">
        <v>483</v>
      </c>
      <c r="H14" s="1123"/>
      <c r="I14" s="1123"/>
      <c r="J14" s="1124"/>
      <c r="K14" s="269">
        <v>37729</v>
      </c>
      <c r="L14" s="270">
        <v>1767</v>
      </c>
      <c r="M14" s="271">
        <v>2999</v>
      </c>
      <c r="N14" s="272">
        <v>-41.1</v>
      </c>
    </row>
    <row r="15" spans="1:16" ht="13.5" customHeight="1">
      <c r="A15" s="250"/>
      <c r="B15" s="246"/>
      <c r="C15" s="246"/>
      <c r="D15" s="246"/>
      <c r="E15" s="246"/>
      <c r="F15" s="246"/>
      <c r="G15" s="1122" t="s">
        <v>484</v>
      </c>
      <c r="H15" s="1123"/>
      <c r="I15" s="1123"/>
      <c r="J15" s="1124"/>
      <c r="K15" s="269">
        <v>11299</v>
      </c>
      <c r="L15" s="270">
        <v>529</v>
      </c>
      <c r="M15" s="271">
        <v>1559</v>
      </c>
      <c r="N15" s="272">
        <v>-66.099999999999994</v>
      </c>
    </row>
    <row r="16" spans="1:16">
      <c r="A16" s="250"/>
      <c r="B16" s="246"/>
      <c r="C16" s="246"/>
      <c r="D16" s="246"/>
      <c r="E16" s="246"/>
      <c r="F16" s="246"/>
      <c r="G16" s="1125" t="s">
        <v>485</v>
      </c>
      <c r="H16" s="1126"/>
      <c r="I16" s="1126"/>
      <c r="J16" s="1127"/>
      <c r="K16" s="270">
        <v>-97522</v>
      </c>
      <c r="L16" s="270">
        <v>-4568</v>
      </c>
      <c r="M16" s="271">
        <v>-6577</v>
      </c>
      <c r="N16" s="272">
        <v>-30.5</v>
      </c>
    </row>
    <row r="17" spans="1:16">
      <c r="A17" s="250"/>
      <c r="B17" s="246"/>
      <c r="C17" s="246"/>
      <c r="D17" s="246"/>
      <c r="E17" s="246"/>
      <c r="F17" s="246"/>
      <c r="G17" s="1125" t="s">
        <v>171</v>
      </c>
      <c r="H17" s="1126"/>
      <c r="I17" s="1126"/>
      <c r="J17" s="1127"/>
      <c r="K17" s="270">
        <v>1780980</v>
      </c>
      <c r="L17" s="270">
        <v>83418</v>
      </c>
      <c r="M17" s="271">
        <v>83548</v>
      </c>
      <c r="N17" s="272">
        <v>-0.2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17" t="s">
        <v>490</v>
      </c>
      <c r="H21" s="1118"/>
      <c r="I21" s="1118"/>
      <c r="J21" s="1119"/>
      <c r="K21" s="282">
        <v>7.31</v>
      </c>
      <c r="L21" s="283">
        <v>8.0299999999999994</v>
      </c>
      <c r="M21" s="284">
        <v>-0.72</v>
      </c>
      <c r="N21" s="251"/>
      <c r="O21" s="285"/>
      <c r="P21" s="281"/>
    </row>
    <row r="22" spans="1:16" s="286" customFormat="1">
      <c r="A22" s="281"/>
      <c r="B22" s="251"/>
      <c r="C22" s="251"/>
      <c r="D22" s="251"/>
      <c r="E22" s="251"/>
      <c r="F22" s="251"/>
      <c r="G22" s="1117" t="s">
        <v>491</v>
      </c>
      <c r="H22" s="1118"/>
      <c r="I22" s="1118"/>
      <c r="J22" s="1119"/>
      <c r="K22" s="287">
        <v>95.6</v>
      </c>
      <c r="L22" s="288">
        <v>97.6</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0" t="s">
        <v>472</v>
      </c>
      <c r="L30" s="256"/>
      <c r="M30" s="257" t="s">
        <v>473</v>
      </c>
      <c r="N30" s="258"/>
    </row>
    <row r="31" spans="1:16">
      <c r="A31" s="250"/>
      <c r="B31" s="246"/>
      <c r="C31" s="246"/>
      <c r="D31" s="246"/>
      <c r="E31" s="246"/>
      <c r="F31" s="246"/>
      <c r="G31" s="259"/>
      <c r="H31" s="260"/>
      <c r="I31" s="260"/>
      <c r="J31" s="261"/>
      <c r="K31" s="1121"/>
      <c r="L31" s="262" t="s">
        <v>474</v>
      </c>
      <c r="M31" s="263" t="s">
        <v>475</v>
      </c>
      <c r="N31" s="264" t="s">
        <v>476</v>
      </c>
    </row>
    <row r="32" spans="1:16" ht="27" customHeight="1">
      <c r="A32" s="250"/>
      <c r="B32" s="246"/>
      <c r="C32" s="246"/>
      <c r="D32" s="246"/>
      <c r="E32" s="246"/>
      <c r="F32" s="246"/>
      <c r="G32" s="1133" t="s">
        <v>495</v>
      </c>
      <c r="H32" s="1134"/>
      <c r="I32" s="1134"/>
      <c r="J32" s="1135"/>
      <c r="K32" s="296">
        <v>680098</v>
      </c>
      <c r="L32" s="296">
        <v>31855</v>
      </c>
      <c r="M32" s="297">
        <v>50382</v>
      </c>
      <c r="N32" s="298">
        <v>-36.799999999999997</v>
      </c>
    </row>
    <row r="33" spans="1:16" ht="13.5" customHeight="1">
      <c r="A33" s="250"/>
      <c r="B33" s="246"/>
      <c r="C33" s="246"/>
      <c r="D33" s="246"/>
      <c r="E33" s="246"/>
      <c r="F33" s="246"/>
      <c r="G33" s="1133" t="s">
        <v>496</v>
      </c>
      <c r="H33" s="1134"/>
      <c r="I33" s="1134"/>
      <c r="J33" s="1135"/>
      <c r="K33" s="296" t="s">
        <v>482</v>
      </c>
      <c r="L33" s="296" t="s">
        <v>482</v>
      </c>
      <c r="M33" s="297" t="s">
        <v>482</v>
      </c>
      <c r="N33" s="298" t="s">
        <v>482</v>
      </c>
    </row>
    <row r="34" spans="1:16" ht="27" customHeight="1">
      <c r="A34" s="250"/>
      <c r="B34" s="246"/>
      <c r="C34" s="246"/>
      <c r="D34" s="246"/>
      <c r="E34" s="246"/>
      <c r="F34" s="246"/>
      <c r="G34" s="1133" t="s">
        <v>497</v>
      </c>
      <c r="H34" s="1134"/>
      <c r="I34" s="1134"/>
      <c r="J34" s="1135"/>
      <c r="K34" s="296" t="s">
        <v>482</v>
      </c>
      <c r="L34" s="296" t="s">
        <v>482</v>
      </c>
      <c r="M34" s="297">
        <v>67</v>
      </c>
      <c r="N34" s="298" t="s">
        <v>482</v>
      </c>
    </row>
    <row r="35" spans="1:16" ht="27" customHeight="1">
      <c r="A35" s="250"/>
      <c r="B35" s="246"/>
      <c r="C35" s="246"/>
      <c r="D35" s="246"/>
      <c r="E35" s="246"/>
      <c r="F35" s="246"/>
      <c r="G35" s="1133" t="s">
        <v>498</v>
      </c>
      <c r="H35" s="1134"/>
      <c r="I35" s="1134"/>
      <c r="J35" s="1135"/>
      <c r="K35" s="296">
        <v>937976</v>
      </c>
      <c r="L35" s="296">
        <v>43933</v>
      </c>
      <c r="M35" s="297">
        <v>21211</v>
      </c>
      <c r="N35" s="298">
        <v>107.1</v>
      </c>
    </row>
    <row r="36" spans="1:16" ht="27" customHeight="1">
      <c r="A36" s="250"/>
      <c r="B36" s="246"/>
      <c r="C36" s="246"/>
      <c r="D36" s="246"/>
      <c r="E36" s="246"/>
      <c r="F36" s="246"/>
      <c r="G36" s="1133" t="s">
        <v>499</v>
      </c>
      <c r="H36" s="1134"/>
      <c r="I36" s="1134"/>
      <c r="J36" s="1135"/>
      <c r="K36" s="296">
        <v>49108</v>
      </c>
      <c r="L36" s="296">
        <v>2300</v>
      </c>
      <c r="M36" s="297">
        <v>3327</v>
      </c>
      <c r="N36" s="298">
        <v>-30.9</v>
      </c>
    </row>
    <row r="37" spans="1:16" ht="13.5" customHeight="1">
      <c r="A37" s="250"/>
      <c r="B37" s="246"/>
      <c r="C37" s="246"/>
      <c r="D37" s="246"/>
      <c r="E37" s="246"/>
      <c r="F37" s="246"/>
      <c r="G37" s="1133" t="s">
        <v>500</v>
      </c>
      <c r="H37" s="1134"/>
      <c r="I37" s="1134"/>
      <c r="J37" s="1135"/>
      <c r="K37" s="296">
        <v>5102</v>
      </c>
      <c r="L37" s="296">
        <v>239</v>
      </c>
      <c r="M37" s="297">
        <v>797</v>
      </c>
      <c r="N37" s="298">
        <v>-70</v>
      </c>
    </row>
    <row r="38" spans="1:16" ht="27" customHeight="1">
      <c r="A38" s="250"/>
      <c r="B38" s="246"/>
      <c r="C38" s="246"/>
      <c r="D38" s="246"/>
      <c r="E38" s="246"/>
      <c r="F38" s="246"/>
      <c r="G38" s="1136" t="s">
        <v>501</v>
      </c>
      <c r="H38" s="1137"/>
      <c r="I38" s="1137"/>
      <c r="J38" s="1138"/>
      <c r="K38" s="299" t="s">
        <v>482</v>
      </c>
      <c r="L38" s="299" t="s">
        <v>482</v>
      </c>
      <c r="M38" s="300">
        <v>3</v>
      </c>
      <c r="N38" s="301" t="s">
        <v>482</v>
      </c>
      <c r="O38" s="295"/>
    </row>
    <row r="39" spans="1:16">
      <c r="A39" s="250"/>
      <c r="B39" s="246"/>
      <c r="C39" s="246"/>
      <c r="D39" s="246"/>
      <c r="E39" s="246"/>
      <c r="F39" s="246"/>
      <c r="G39" s="1136" t="s">
        <v>502</v>
      </c>
      <c r="H39" s="1137"/>
      <c r="I39" s="1137"/>
      <c r="J39" s="1138"/>
      <c r="K39" s="302">
        <v>-188616</v>
      </c>
      <c r="L39" s="302">
        <v>-8834</v>
      </c>
      <c r="M39" s="303">
        <v>-4757</v>
      </c>
      <c r="N39" s="304">
        <v>85.7</v>
      </c>
      <c r="O39" s="295"/>
    </row>
    <row r="40" spans="1:16" ht="27" customHeight="1">
      <c r="A40" s="250"/>
      <c r="B40" s="246"/>
      <c r="C40" s="246"/>
      <c r="D40" s="246"/>
      <c r="E40" s="246"/>
      <c r="F40" s="246"/>
      <c r="G40" s="1133" t="s">
        <v>503</v>
      </c>
      <c r="H40" s="1134"/>
      <c r="I40" s="1134"/>
      <c r="J40" s="1135"/>
      <c r="K40" s="302">
        <v>-973946</v>
      </c>
      <c r="L40" s="302">
        <v>-45618</v>
      </c>
      <c r="M40" s="303">
        <v>-48278</v>
      </c>
      <c r="N40" s="304">
        <v>-5.5</v>
      </c>
      <c r="O40" s="295"/>
    </row>
    <row r="41" spans="1:16">
      <c r="A41" s="250"/>
      <c r="B41" s="246"/>
      <c r="C41" s="246"/>
      <c r="D41" s="246"/>
      <c r="E41" s="246"/>
      <c r="F41" s="246"/>
      <c r="G41" s="1139" t="s">
        <v>282</v>
      </c>
      <c r="H41" s="1140"/>
      <c r="I41" s="1140"/>
      <c r="J41" s="1141"/>
      <c r="K41" s="296">
        <v>509722</v>
      </c>
      <c r="L41" s="302">
        <v>23875</v>
      </c>
      <c r="M41" s="303">
        <v>22752</v>
      </c>
      <c r="N41" s="304">
        <v>4.9000000000000004</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28" t="s">
        <v>472</v>
      </c>
      <c r="J49" s="1130" t="s">
        <v>507</v>
      </c>
      <c r="K49" s="1131"/>
      <c r="L49" s="1131"/>
      <c r="M49" s="1131"/>
      <c r="N49" s="1132"/>
    </row>
    <row r="50" spans="1:14">
      <c r="A50" s="250"/>
      <c r="B50" s="246"/>
      <c r="C50" s="246"/>
      <c r="D50" s="246"/>
      <c r="E50" s="246"/>
      <c r="F50" s="246"/>
      <c r="G50" s="314"/>
      <c r="H50" s="315"/>
      <c r="I50" s="1129"/>
      <c r="J50" s="316" t="s">
        <v>508</v>
      </c>
      <c r="K50" s="317" t="s">
        <v>509</v>
      </c>
      <c r="L50" s="318" t="s">
        <v>510</v>
      </c>
      <c r="M50" s="319" t="s">
        <v>511</v>
      </c>
      <c r="N50" s="320" t="s">
        <v>512</v>
      </c>
    </row>
    <row r="51" spans="1:14">
      <c r="A51" s="250"/>
      <c r="B51" s="246"/>
      <c r="C51" s="246"/>
      <c r="D51" s="246"/>
      <c r="E51" s="246"/>
      <c r="F51" s="246"/>
      <c r="G51" s="312" t="s">
        <v>513</v>
      </c>
      <c r="H51" s="313"/>
      <c r="I51" s="321">
        <v>987315</v>
      </c>
      <c r="J51" s="322">
        <v>43933</v>
      </c>
      <c r="K51" s="323">
        <v>22.2</v>
      </c>
      <c r="L51" s="324">
        <v>60245</v>
      </c>
      <c r="M51" s="325">
        <v>22.7</v>
      </c>
      <c r="N51" s="326">
        <v>-0.5</v>
      </c>
    </row>
    <row r="52" spans="1:14">
      <c r="A52" s="250"/>
      <c r="B52" s="246"/>
      <c r="C52" s="246"/>
      <c r="D52" s="246"/>
      <c r="E52" s="246"/>
      <c r="F52" s="246"/>
      <c r="G52" s="327"/>
      <c r="H52" s="328" t="s">
        <v>514</v>
      </c>
      <c r="I52" s="329">
        <v>710370</v>
      </c>
      <c r="J52" s="330">
        <v>31610</v>
      </c>
      <c r="K52" s="331">
        <v>29.5</v>
      </c>
      <c r="L52" s="332">
        <v>33678</v>
      </c>
      <c r="M52" s="333">
        <v>22.8</v>
      </c>
      <c r="N52" s="334">
        <v>6.7</v>
      </c>
    </row>
    <row r="53" spans="1:14">
      <c r="A53" s="250"/>
      <c r="B53" s="246"/>
      <c r="C53" s="246"/>
      <c r="D53" s="246"/>
      <c r="E53" s="246"/>
      <c r="F53" s="246"/>
      <c r="G53" s="312" t="s">
        <v>515</v>
      </c>
      <c r="H53" s="313"/>
      <c r="I53" s="321">
        <v>1057496</v>
      </c>
      <c r="J53" s="322">
        <v>47475</v>
      </c>
      <c r="K53" s="323">
        <v>8.1</v>
      </c>
      <c r="L53" s="324">
        <v>68386</v>
      </c>
      <c r="M53" s="325">
        <v>13.5</v>
      </c>
      <c r="N53" s="326">
        <v>-5.4</v>
      </c>
    </row>
    <row r="54" spans="1:14">
      <c r="A54" s="250"/>
      <c r="B54" s="246"/>
      <c r="C54" s="246"/>
      <c r="D54" s="246"/>
      <c r="E54" s="246"/>
      <c r="F54" s="246"/>
      <c r="G54" s="327"/>
      <c r="H54" s="328" t="s">
        <v>514</v>
      </c>
      <c r="I54" s="329">
        <v>380951</v>
      </c>
      <c r="J54" s="330">
        <v>17102</v>
      </c>
      <c r="K54" s="331">
        <v>-45.9</v>
      </c>
      <c r="L54" s="332">
        <v>35121</v>
      </c>
      <c r="M54" s="333">
        <v>4.3</v>
      </c>
      <c r="N54" s="334">
        <v>-50.2</v>
      </c>
    </row>
    <row r="55" spans="1:14">
      <c r="A55" s="250"/>
      <c r="B55" s="246"/>
      <c r="C55" s="246"/>
      <c r="D55" s="246"/>
      <c r="E55" s="246"/>
      <c r="F55" s="246"/>
      <c r="G55" s="312" t="s">
        <v>516</v>
      </c>
      <c r="H55" s="313"/>
      <c r="I55" s="321">
        <v>733361</v>
      </c>
      <c r="J55" s="322">
        <v>33309</v>
      </c>
      <c r="K55" s="323">
        <v>-29.8</v>
      </c>
      <c r="L55" s="324">
        <v>81305</v>
      </c>
      <c r="M55" s="325">
        <v>18.899999999999999</v>
      </c>
      <c r="N55" s="326">
        <v>-48.7</v>
      </c>
    </row>
    <row r="56" spans="1:14">
      <c r="A56" s="250"/>
      <c r="B56" s="246"/>
      <c r="C56" s="246"/>
      <c r="D56" s="246"/>
      <c r="E56" s="246"/>
      <c r="F56" s="246"/>
      <c r="G56" s="327"/>
      <c r="H56" s="328" t="s">
        <v>514</v>
      </c>
      <c r="I56" s="329">
        <v>355762</v>
      </c>
      <c r="J56" s="330">
        <v>16159</v>
      </c>
      <c r="K56" s="331">
        <v>-5.5</v>
      </c>
      <c r="L56" s="332">
        <v>48720</v>
      </c>
      <c r="M56" s="333">
        <v>38.700000000000003</v>
      </c>
      <c r="N56" s="334">
        <v>-44.2</v>
      </c>
    </row>
    <row r="57" spans="1:14">
      <c r="A57" s="250"/>
      <c r="B57" s="246"/>
      <c r="C57" s="246"/>
      <c r="D57" s="246"/>
      <c r="E57" s="246"/>
      <c r="F57" s="246"/>
      <c r="G57" s="312" t="s">
        <v>517</v>
      </c>
      <c r="H57" s="313"/>
      <c r="I57" s="321">
        <v>811838</v>
      </c>
      <c r="J57" s="322">
        <v>37493</v>
      </c>
      <c r="K57" s="323">
        <v>12.6</v>
      </c>
      <c r="L57" s="324">
        <v>81768</v>
      </c>
      <c r="M57" s="325">
        <v>0.6</v>
      </c>
      <c r="N57" s="326">
        <v>12</v>
      </c>
    </row>
    <row r="58" spans="1:14">
      <c r="A58" s="250"/>
      <c r="B58" s="246"/>
      <c r="C58" s="246"/>
      <c r="D58" s="246"/>
      <c r="E58" s="246"/>
      <c r="F58" s="246"/>
      <c r="G58" s="327"/>
      <c r="H58" s="328" t="s">
        <v>514</v>
      </c>
      <c r="I58" s="329">
        <v>618637</v>
      </c>
      <c r="J58" s="330">
        <v>28570</v>
      </c>
      <c r="K58" s="331">
        <v>76.8</v>
      </c>
      <c r="L58" s="332">
        <v>37917</v>
      </c>
      <c r="M58" s="333">
        <v>-22.2</v>
      </c>
      <c r="N58" s="334">
        <v>99</v>
      </c>
    </row>
    <row r="59" spans="1:14">
      <c r="A59" s="250"/>
      <c r="B59" s="246"/>
      <c r="C59" s="246"/>
      <c r="D59" s="246"/>
      <c r="E59" s="246"/>
      <c r="F59" s="246"/>
      <c r="G59" s="312" t="s">
        <v>518</v>
      </c>
      <c r="H59" s="313"/>
      <c r="I59" s="321">
        <v>818994</v>
      </c>
      <c r="J59" s="322">
        <v>38360</v>
      </c>
      <c r="K59" s="323">
        <v>2.2999999999999998</v>
      </c>
      <c r="L59" s="324">
        <v>65876</v>
      </c>
      <c r="M59" s="325">
        <v>-19.399999999999999</v>
      </c>
      <c r="N59" s="326">
        <v>21.7</v>
      </c>
    </row>
    <row r="60" spans="1:14">
      <c r="A60" s="250"/>
      <c r="B60" s="246"/>
      <c r="C60" s="246"/>
      <c r="D60" s="246"/>
      <c r="E60" s="246"/>
      <c r="F60" s="246"/>
      <c r="G60" s="327"/>
      <c r="H60" s="328" t="s">
        <v>514</v>
      </c>
      <c r="I60" s="335">
        <v>461100</v>
      </c>
      <c r="J60" s="330">
        <v>21597</v>
      </c>
      <c r="K60" s="331">
        <v>-24.4</v>
      </c>
      <c r="L60" s="332">
        <v>36484</v>
      </c>
      <c r="M60" s="333">
        <v>-3.8</v>
      </c>
      <c r="N60" s="334">
        <v>-20.6</v>
      </c>
    </row>
    <row r="61" spans="1:14">
      <c r="A61" s="250"/>
      <c r="B61" s="246"/>
      <c r="C61" s="246"/>
      <c r="D61" s="246"/>
      <c r="E61" s="246"/>
      <c r="F61" s="246"/>
      <c r="G61" s="312" t="s">
        <v>519</v>
      </c>
      <c r="H61" s="336"/>
      <c r="I61" s="337">
        <v>881801</v>
      </c>
      <c r="J61" s="338">
        <v>40114</v>
      </c>
      <c r="K61" s="339">
        <v>3.1</v>
      </c>
      <c r="L61" s="340">
        <v>71516</v>
      </c>
      <c r="M61" s="341">
        <v>7.3</v>
      </c>
      <c r="N61" s="326">
        <v>-4.2</v>
      </c>
    </row>
    <row r="62" spans="1:14">
      <c r="A62" s="250"/>
      <c r="B62" s="246"/>
      <c r="C62" s="246"/>
      <c r="D62" s="246"/>
      <c r="E62" s="246"/>
      <c r="F62" s="246"/>
      <c r="G62" s="327"/>
      <c r="H62" s="328" t="s">
        <v>514</v>
      </c>
      <c r="I62" s="329">
        <v>505364</v>
      </c>
      <c r="J62" s="330">
        <v>23008</v>
      </c>
      <c r="K62" s="331">
        <v>6.1</v>
      </c>
      <c r="L62" s="332">
        <v>38384</v>
      </c>
      <c r="M62" s="333">
        <v>8</v>
      </c>
      <c r="N62" s="334">
        <v>-1.9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25.98</v>
      </c>
      <c r="G47" s="12">
        <v>25.63</v>
      </c>
      <c r="H47" s="12">
        <v>33.979999999999997</v>
      </c>
      <c r="I47" s="12">
        <v>36.9</v>
      </c>
      <c r="J47" s="13">
        <v>40.049999999999997</v>
      </c>
    </row>
    <row r="48" spans="2:10" ht="57.75" customHeight="1">
      <c r="B48" s="14"/>
      <c r="C48" s="1144" t="s">
        <v>4</v>
      </c>
      <c r="D48" s="1144"/>
      <c r="E48" s="1145"/>
      <c r="F48" s="15">
        <v>7.13</v>
      </c>
      <c r="G48" s="16">
        <v>11.87</v>
      </c>
      <c r="H48" s="16">
        <v>5.6</v>
      </c>
      <c r="I48" s="16">
        <v>6.71</v>
      </c>
      <c r="J48" s="17">
        <v>6.41</v>
      </c>
    </row>
    <row r="49" spans="2:10" ht="57.75" customHeight="1" thickBot="1">
      <c r="B49" s="18"/>
      <c r="C49" s="1146" t="s">
        <v>5</v>
      </c>
      <c r="D49" s="1146"/>
      <c r="E49" s="1147"/>
      <c r="F49" s="19" t="s">
        <v>526</v>
      </c>
      <c r="G49" s="20">
        <v>4.97</v>
      </c>
      <c r="H49" s="20" t="s">
        <v>527</v>
      </c>
      <c r="I49" s="20">
        <v>4.71</v>
      </c>
      <c r="J49" s="21">
        <v>2.38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2018-02-21T06:19:46Z</cp:lastPrinted>
  <dcterms:created xsi:type="dcterms:W3CDTF">2018-01-24T05:04:00Z</dcterms:created>
  <dcterms:modified xsi:type="dcterms:W3CDTF">2018-03-06T04:44:28Z</dcterms:modified>
  <cp:category/>
</cp:coreProperties>
</file>